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3715" windowHeight="9270"/>
  </bookViews>
  <sheets>
    <sheet name="GASTO-MAT" sheetId="1" r:id="rId1"/>
  </sheets>
  <externalReferences>
    <externalReference r:id="rId2"/>
  </externalReferences>
  <definedNames>
    <definedName name="AÑO_2008">#REF!</definedName>
    <definedName name="_xlnm.Print_Area" localSheetId="0">'GASTO-MAT'!$B$2:$O$52</definedName>
    <definedName name="Enero">#REF!</definedName>
    <definedName name="GASTO_EN_SUBSIDIOS_MATERNALES_PAGADOS_POR_EL_F.U.P.F._AÑO_2005">#REF!</definedName>
    <definedName name="MONTO__DE__PENSIONES_EMITIDAS_POR_TIPO_DE_PENSION_E_INSTITUCIONES">#REF!</definedName>
    <definedName name="MONTO__DE_PENSIONES_ASISTENCIALES_EMITIDAS_SEGÚN_TIPO_DE_PENSION">#REF!</definedName>
    <definedName name="MONTO_DE_BONOS_DE_RECONOCIMIENTO_PAGADOS_SEGUN_MES_Y__EX_CAJAS_DE_PREVISIÓN">#REF!</definedName>
    <definedName name="MONTO_DE_INDEMNIZACIONES_POR_ACCIDENTES_DEL_TRABAJO">#REF!</definedName>
    <definedName name="MONTO_DE_LOS_CREDITOS_SOCIALES_OTORGADOS_POR_EL_SISTEMA_C.C.A.F.">#REF!</definedName>
    <definedName name="MONTO_DE_PENSIONES_ASISTENCIALES_EMITIDAS_SEGÚN__REGIONES">#REF!</definedName>
    <definedName name="MONTO_DE_PENSIONES_ASISTENCIALES_EMITIDAS_SEGÚN_TIPO_REGIONES">#REF!</definedName>
    <definedName name="MONTO_DE_PENSIONES_EMITIDAS_POR_REGIONES">#REF!</definedName>
    <definedName name="MONTO_DE_PENSIONES_EMITIDAS_SEGUN_MES_Y_CAJAS_DE_PREVISIÓN">#REF!</definedName>
    <definedName name="MONTO_PAGADO_EN_SUBSIDIOS_DE_ORIGEN_COMUN__POR_LAS_C.C.A.F.">#REF!</definedName>
    <definedName name="MONTO_PASIS_POR_REGIONES">#REF!</definedName>
    <definedName name="MONTO_TOTAL_DE_CREDITOS_DE_CONSUMO_OTORGADOS_POR_EL_SISTEMA_C.C.A.F.">#REF!</definedName>
    <definedName name="MONTO_TOTAL_DE_SUBSIDIOS_PAGADOS_POR_ACCIDENTES_DEL_TRABAJO">#REF!</definedName>
    <definedName name="MONTOPASISREGIONES">#REF!</definedName>
    <definedName name="MONTOS_EN_CREDITOS_HIPOTECARIOS_OTORGADOS_POR_EL_SISTEMA_C.C.A.F.">#REF!</definedName>
    <definedName name="MONTOS_TOTALES_DE__PENSIONES_VIGENTES_DE_LA_LEY_N_16.744_SEGÚN_TIPO_DE_PENSION">#REF!</definedName>
    <definedName name="MONTOS_TOTALES_DE_PENSIONES_DE_LA_LEY_N_16.744">#REF!</definedName>
    <definedName name="NUMERO__DE_EMPRESAS_ADHERENTES">#REF!</definedName>
    <definedName name="NUMERO__DE_PENSIONES_ASISTENCIALES_EMITIDAS_SEGÚN_REGIONES">#REF!</definedName>
    <definedName name="NUMERO__DE_TRABAJADORES_PROTEGIDOS">#REF!</definedName>
    <definedName name="NÚMERO__DE_TRABAJADORES_PROTEGIDOS_POR_EL_SEGURO_DE_LA_LEY_N°_16.744__SEGÚN_SEXO">#REF!</definedName>
    <definedName name="NUMERO__Y_MONTO_DE_PENSIONES_ASISTENCIALES_EMITIDAS">#REF!</definedName>
    <definedName name="NUMERO_DE__PENSIONES_EMITIDAS_POR_TIPO_DE_PENSION_E_INSTITUCIONES">#REF!</definedName>
    <definedName name="NUMERO_DE_ACCIDENTES__SEGÚN_TIPO_DE_ACCIDENTE_Y_MUTUAL">#REF!</definedName>
    <definedName name="NUMERO_DE_ACCIDENTES_Y_DE_ENFERMEDADES_PROFESIONALES_POR_SEXO">#REF!</definedName>
    <definedName name="NÚMERO_DE_BONOS_DE_RECONOCIMIENTO_PAGADOS_SEGUN_MES_Y__EX_CAJAS_DE_PREVISION">#REF!</definedName>
    <definedName name="NÚMERO_DE_COTIZANTES_PARA_PENSIONES_SEGÚN_EX_CAJAS_DE_PREVISIÓN">#REF!</definedName>
    <definedName name="NUMERO_DE_CREDITOS_HIPOTECARIOS_OTORGADOS_POR_EL_SISTEMA_CCAF">#REF!</definedName>
    <definedName name="NUMERO_DE_CREDITOS_SOCIALES_OTORGADOS_POR_EL_SISTEMA_C.C.A.F.">#REF!</definedName>
    <definedName name="NÚMERO_DE_DÍAS_DE_SUBSIDIOS_PAGADOS_POR_ACCIDENTES_DEL_TRABAJO">#REF!</definedName>
    <definedName name="NUMERO_DE_DIAS_PAGADOS_EN_SUBSIDIOS_DE_ORIGEN_COMUN__POR_LAS_C.C.A.F.">#REF!</definedName>
    <definedName name="NUMERO_DE_DIAS_PERDIDOS__POR_ACCIDENTES_DEL_TRABAJO_Y_DE_TRAYECTO__SEGÚN_TIPO_DE_ACCIDENTE_Y_MUTUAL">#REF!</definedName>
    <definedName name="NUMERO_DE_EMPRESAS_AFILIADAS_A__C.C.A.F.">#REF!</definedName>
    <definedName name="NÚMERO_DE_ENTIDADES_EMPLEADORAS_COTIZANTES">#REF!</definedName>
    <definedName name="NÚMERO_DE_INDEMNIZACIONES_POR_ACCIDENTES_DEL_TRABAJO">#REF!</definedName>
    <definedName name="NUMERO_DE_NUEVOS_CUPOS_OTORGADOS_DE_PASIS">#REF!</definedName>
    <definedName name="NUMERO_DE_NUEVOS_CUPOS_OTORGADOS_DE_PASIS_POR_REGIONES">#REF!</definedName>
    <definedName name="NUMERO_DE_PENSIONADOS_AFILIADOS_A_C.C.A.F.">#REF!</definedName>
    <definedName name="NUMERO_DE_PENSIONES_EMITIDAS_POR_REGIONES">#REF!</definedName>
    <definedName name="NÚMERO_DE_PENSIONES_EMITIDAS_SEGUN_MES_Y_CAJAS_DE_PREVISIÓN">#REF!</definedName>
    <definedName name="NUMERO_DE_PENSIONES_VIGENTES_DE_LA_LEY_N_16.744_SEGÚN_ENTIDAD">#REF!</definedName>
    <definedName name="NUMERO_DE_PENSIONES_VIGENTES_DE_LA_LEY_N_16.744_SEGÚN_TIPO_DE_PENSION">#REF!</definedName>
    <definedName name="NUMERO_DE_SUBSIDIOS_INICIADOS_DE_ORIGEN_COMUN_PAGADOS_POR_LAS_C.C.A.F.">#REF!</definedName>
    <definedName name="NÚMERO_DE_SUBSIDIOS_INICIADOS_POR_ACCIDENTES_DEL_TRABAJO">#REF!</definedName>
    <definedName name="NUMERO_DE_TRABAJADORES_AFILIADOS__A__C.C.A.F.">#REF!</definedName>
    <definedName name="NUMERO_DE_TRABAJADORES_COTIZANTES_AL_REGIMEN_SIL__POR_C.C.A.F.">#REF!</definedName>
    <definedName name="NÚMERO_DE_TRABAJADORES_HOMBRES_AFILIADOS__A__C.C.A.F.">#REF!</definedName>
    <definedName name="NÚMERO_DE_TRABAJADORES_POR_LOS_QUE_SE_COTIZÓ">#REF!</definedName>
    <definedName name="NUMERO_TOTAL_DE_AFILIADOS_A_C.C.A.F.">#REF!</definedName>
    <definedName name="NÚMERO_TOTAL_DE_PENSIONADOS_AFILIADOS__A__C.C.A.F.">#REF!</definedName>
    <definedName name="NÚMERO_TOTAL_DE_TRABAJADORES_AFILIADOS__A__C.C.A.F._POR_SEXO">#REF!</definedName>
    <definedName name="NUMERO_Y_MONTO_DE_PENSIONES_DE_LEYES_ESPECIALES_EMITIDAS">#REF!</definedName>
    <definedName name="REMUNERACIÓN_IMPONIBLE_DE_LOS_TRABAJADORES_POR_LOS_QUE_SE_COTIZÓ_A">#REF!</definedName>
    <definedName name="REMUNERACIONES_IMPONIBLES_PARA_PENSIONES__SEGUN_EX_CAJAS_DE_PREVISION">#REF!</definedName>
    <definedName name="TASAS_DE_INTERES_MENSUAL_PARA_OPERACIONES_NO_REAJUSTABLES_EN_MONEDA_NACIONAL">#REF!</definedName>
    <definedName name="Volver_al_Indice">#REF!</definedName>
  </definedNames>
  <calcPr calcId="14562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C21" i="1"/>
  <c r="O21" i="1" s="1"/>
  <c r="D21" i="1"/>
  <c r="E21" i="1"/>
  <c r="F21" i="1"/>
  <c r="G21" i="1"/>
  <c r="H21" i="1"/>
  <c r="H28" i="1" s="1"/>
  <c r="I21" i="1"/>
  <c r="I28" i="1" s="1"/>
  <c r="O22" i="1"/>
  <c r="O23" i="1"/>
  <c r="O24" i="1"/>
  <c r="O25" i="1"/>
  <c r="O26" i="1"/>
  <c r="C27" i="1"/>
  <c r="O27" i="1" s="1"/>
  <c r="D27" i="1"/>
  <c r="E27" i="1"/>
  <c r="F27" i="1"/>
  <c r="F28" i="1" s="1"/>
  <c r="G27" i="1"/>
  <c r="H27" i="1"/>
  <c r="I27" i="1"/>
  <c r="D28" i="1"/>
  <c r="E28" i="1"/>
  <c r="G28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C44" i="1"/>
  <c r="D44" i="1"/>
  <c r="O44" i="1" s="1"/>
  <c r="E44" i="1"/>
  <c r="E51" i="1" s="1"/>
  <c r="F44" i="1"/>
  <c r="F51" i="1" s="1"/>
  <c r="G44" i="1"/>
  <c r="G51" i="1" s="1"/>
  <c r="H44" i="1"/>
  <c r="I44" i="1"/>
  <c r="O45" i="1"/>
  <c r="O46" i="1"/>
  <c r="O47" i="1"/>
  <c r="O48" i="1"/>
  <c r="O49" i="1"/>
  <c r="C50" i="1"/>
  <c r="O50" i="1" s="1"/>
  <c r="D50" i="1"/>
  <c r="E50" i="1"/>
  <c r="F50" i="1"/>
  <c r="G50" i="1"/>
  <c r="H50" i="1"/>
  <c r="H51" i="1" s="1"/>
  <c r="I50" i="1"/>
  <c r="I51" i="1" s="1"/>
  <c r="D51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C67" i="1"/>
  <c r="C74" i="1" s="1"/>
  <c r="D67" i="1"/>
  <c r="D74" i="1" s="1"/>
  <c r="E67" i="1"/>
  <c r="E74" i="1" s="1"/>
  <c r="F67" i="1"/>
  <c r="G67" i="1"/>
  <c r="H67" i="1"/>
  <c r="I67" i="1"/>
  <c r="O68" i="1"/>
  <c r="O69" i="1"/>
  <c r="O70" i="1"/>
  <c r="O71" i="1"/>
  <c r="O72" i="1"/>
  <c r="C73" i="1"/>
  <c r="D73" i="1"/>
  <c r="O73" i="1" s="1"/>
  <c r="E73" i="1"/>
  <c r="F73" i="1"/>
  <c r="G73" i="1"/>
  <c r="H73" i="1"/>
  <c r="H74" i="1" s="1"/>
  <c r="I73" i="1"/>
  <c r="I74" i="1" s="1"/>
  <c r="J73" i="1"/>
  <c r="F74" i="1"/>
  <c r="G74" i="1"/>
  <c r="J74" i="1"/>
  <c r="O76" i="1"/>
  <c r="C77" i="1"/>
  <c r="O77" i="1" s="1"/>
  <c r="D77" i="1"/>
  <c r="E77" i="1"/>
  <c r="F77" i="1"/>
  <c r="G77" i="1"/>
  <c r="H77" i="1"/>
  <c r="I77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C93" i="1"/>
  <c r="D93" i="1"/>
  <c r="D100" i="1" s="1"/>
  <c r="E93" i="1"/>
  <c r="E100" i="1" s="1"/>
  <c r="F93" i="1"/>
  <c r="G93" i="1"/>
  <c r="G100" i="1" s="1"/>
  <c r="H93" i="1"/>
  <c r="I93" i="1"/>
  <c r="J93" i="1"/>
  <c r="O94" i="1"/>
  <c r="O95" i="1"/>
  <c r="O96" i="1"/>
  <c r="O97" i="1"/>
  <c r="O98" i="1"/>
  <c r="C99" i="1"/>
  <c r="D99" i="1"/>
  <c r="E99" i="1"/>
  <c r="F99" i="1"/>
  <c r="F100" i="1" s="1"/>
  <c r="G99" i="1"/>
  <c r="H99" i="1"/>
  <c r="I99" i="1"/>
  <c r="I100" i="1" s="1"/>
  <c r="C100" i="1"/>
  <c r="H100" i="1"/>
  <c r="C102" i="1"/>
  <c r="D102" i="1"/>
  <c r="E102" i="1"/>
  <c r="F102" i="1"/>
  <c r="O102" i="1" s="1"/>
  <c r="G102" i="1"/>
  <c r="H102" i="1"/>
  <c r="I102" i="1"/>
  <c r="C103" i="1"/>
  <c r="D103" i="1"/>
  <c r="E103" i="1"/>
  <c r="F103" i="1"/>
  <c r="O103" i="1" s="1"/>
  <c r="G103" i="1"/>
  <c r="H103" i="1"/>
  <c r="I103" i="1"/>
  <c r="C104" i="1"/>
  <c r="D104" i="1"/>
  <c r="E104" i="1"/>
  <c r="F104" i="1"/>
  <c r="O104" i="1" s="1"/>
  <c r="G104" i="1"/>
  <c r="H104" i="1"/>
  <c r="I104" i="1"/>
  <c r="C105" i="1"/>
  <c r="D105" i="1"/>
  <c r="E105" i="1"/>
  <c r="F105" i="1"/>
  <c r="O105" i="1" s="1"/>
  <c r="G105" i="1"/>
  <c r="H105" i="1"/>
  <c r="I105" i="1"/>
  <c r="C106" i="1"/>
  <c r="D106" i="1"/>
  <c r="O106" i="1" s="1"/>
  <c r="E106" i="1"/>
  <c r="F106" i="1"/>
  <c r="G106" i="1"/>
  <c r="H106" i="1"/>
  <c r="I106" i="1"/>
  <c r="C107" i="1"/>
  <c r="D107" i="1"/>
  <c r="O107" i="1" s="1"/>
  <c r="E107" i="1"/>
  <c r="F107" i="1"/>
  <c r="G107" i="1"/>
  <c r="H107" i="1"/>
  <c r="I107" i="1"/>
  <c r="C108" i="1"/>
  <c r="D108" i="1"/>
  <c r="O108" i="1" s="1"/>
  <c r="E108" i="1"/>
  <c r="F108" i="1"/>
  <c r="G108" i="1"/>
  <c r="H108" i="1"/>
  <c r="I108" i="1"/>
  <c r="C109" i="1"/>
  <c r="O109" i="1" s="1"/>
  <c r="D109" i="1"/>
  <c r="E109" i="1"/>
  <c r="F109" i="1"/>
  <c r="G109" i="1"/>
  <c r="H109" i="1"/>
  <c r="I109" i="1"/>
  <c r="C110" i="1"/>
  <c r="O110" i="1" s="1"/>
  <c r="D110" i="1"/>
  <c r="E110" i="1"/>
  <c r="F110" i="1"/>
  <c r="G110" i="1"/>
  <c r="H110" i="1"/>
  <c r="I110" i="1"/>
  <c r="C111" i="1"/>
  <c r="O111" i="1" s="1"/>
  <c r="D111" i="1"/>
  <c r="E111" i="1"/>
  <c r="F111" i="1"/>
  <c r="G111" i="1"/>
  <c r="H111" i="1"/>
  <c r="I111" i="1"/>
  <c r="C112" i="1"/>
  <c r="O112" i="1" s="1"/>
  <c r="D112" i="1"/>
  <c r="E112" i="1"/>
  <c r="F112" i="1"/>
  <c r="G112" i="1"/>
  <c r="H112" i="1"/>
  <c r="I112" i="1"/>
  <c r="C113" i="1"/>
  <c r="O113" i="1" s="1"/>
  <c r="D113" i="1"/>
  <c r="E113" i="1"/>
  <c r="F113" i="1"/>
  <c r="G113" i="1"/>
  <c r="H113" i="1"/>
  <c r="I113" i="1"/>
  <c r="C114" i="1"/>
  <c r="O114" i="1" s="1"/>
  <c r="D114" i="1"/>
  <c r="E114" i="1"/>
  <c r="F114" i="1"/>
  <c r="F116" i="1" s="1"/>
  <c r="G114" i="1"/>
  <c r="H114" i="1"/>
  <c r="I114" i="1"/>
  <c r="C115" i="1"/>
  <c r="O115" i="1" s="1"/>
  <c r="D115" i="1"/>
  <c r="E115" i="1"/>
  <c r="F115" i="1"/>
  <c r="G115" i="1"/>
  <c r="H115" i="1"/>
  <c r="I115" i="1"/>
  <c r="C116" i="1"/>
  <c r="D116" i="1"/>
  <c r="E116" i="1"/>
  <c r="G116" i="1"/>
  <c r="H116" i="1"/>
  <c r="I116" i="1"/>
  <c r="C117" i="1"/>
  <c r="O117" i="1" s="1"/>
  <c r="D117" i="1"/>
  <c r="E117" i="1"/>
  <c r="F117" i="1"/>
  <c r="G117" i="1"/>
  <c r="H117" i="1"/>
  <c r="I117" i="1"/>
  <c r="C118" i="1"/>
  <c r="O118" i="1" s="1"/>
  <c r="D118" i="1"/>
  <c r="E118" i="1"/>
  <c r="F118" i="1"/>
  <c r="G118" i="1"/>
  <c r="H118" i="1"/>
  <c r="I118" i="1"/>
  <c r="C119" i="1"/>
  <c r="O119" i="1" s="1"/>
  <c r="D119" i="1"/>
  <c r="E119" i="1"/>
  <c r="F119" i="1"/>
  <c r="G119" i="1"/>
  <c r="G122" i="1" s="1"/>
  <c r="G123" i="1" s="1"/>
  <c r="H119" i="1"/>
  <c r="I119" i="1"/>
  <c r="C120" i="1"/>
  <c r="O120" i="1" s="1"/>
  <c r="D120" i="1"/>
  <c r="D122" i="1" s="1"/>
  <c r="D123" i="1" s="1"/>
  <c r="E120" i="1"/>
  <c r="F120" i="1"/>
  <c r="G120" i="1"/>
  <c r="H120" i="1"/>
  <c r="I120" i="1"/>
  <c r="C121" i="1"/>
  <c r="O121" i="1" s="1"/>
  <c r="D121" i="1"/>
  <c r="E121" i="1"/>
  <c r="F121" i="1"/>
  <c r="F122" i="1" s="1"/>
  <c r="F123" i="1" s="1"/>
  <c r="G121" i="1"/>
  <c r="H121" i="1"/>
  <c r="I121" i="1"/>
  <c r="I122" i="1" s="1"/>
  <c r="I123" i="1" s="1"/>
  <c r="C122" i="1"/>
  <c r="E122" i="1"/>
  <c r="E123" i="1" s="1"/>
  <c r="H122" i="1"/>
  <c r="H123" i="1" s="1"/>
  <c r="C123" i="1"/>
  <c r="O123" i="1" l="1"/>
  <c r="O74" i="1"/>
  <c r="O122" i="1"/>
  <c r="O100" i="1"/>
  <c r="O116" i="1"/>
  <c r="O67" i="1"/>
  <c r="C28" i="1"/>
  <c r="O28" i="1" s="1"/>
  <c r="O99" i="1"/>
  <c r="O93" i="1"/>
  <c r="C51" i="1"/>
  <c r="O51" i="1" s="1"/>
</calcChain>
</file>

<file path=xl/sharedStrings.xml><?xml version="1.0" encoding="utf-8"?>
<sst xmlns="http://schemas.openxmlformats.org/spreadsheetml/2006/main" count="137" uniqueCount="47">
  <si>
    <t>(1) Corresponde al gasto emitido en subsidios y cotizaciones</t>
  </si>
  <si>
    <t>Cifras sujetas a revisión.</t>
  </si>
  <si>
    <t>TOTAL</t>
  </si>
  <si>
    <t>SUBTOTAL CCAF</t>
  </si>
  <si>
    <t>C.C.A.F. LOS HEROES</t>
  </si>
  <si>
    <t>C.C.A.F. LA ARAUCANA</t>
  </si>
  <si>
    <t xml:space="preserve">C.C.A.F. GABRIELA MISTRAL  </t>
  </si>
  <si>
    <t xml:space="preserve">C.C.A.F. DE LOS ANDES </t>
  </si>
  <si>
    <t xml:space="preserve">C.C.A.F. 18 DE SEPTIEMBRE </t>
  </si>
  <si>
    <t>SUBTOTAL ISAPRE</t>
  </si>
  <si>
    <t>Isapre Vida Tres S.A.</t>
  </si>
  <si>
    <t>Isapre San Lorenzo Ltda.</t>
  </si>
  <si>
    <t>Isapre Rio Blanco Ltda.</t>
  </si>
  <si>
    <t>Isapre Mas Vida S.A.</t>
  </si>
  <si>
    <t>Isapre Fusat Ltda</t>
  </si>
  <si>
    <t xml:space="preserve">Isapre Optima S.A. (ex Ferrosalud) </t>
  </si>
  <si>
    <t>Isapre Cruz Del Norte Ltda.</t>
  </si>
  <si>
    <t>Isapre Cruz Blanca S.A.</t>
  </si>
  <si>
    <t>Isapre Consalud S.A.</t>
  </si>
  <si>
    <t>Isapre Colmena Golden Cross S.A.</t>
  </si>
  <si>
    <t>Isapre Chuquicamata Ltda.</t>
  </si>
  <si>
    <t>Isapre Banmedica S.A.</t>
  </si>
  <si>
    <t>Fund. Asist. Y De Salud Trab. Del Bco. Estado</t>
  </si>
  <si>
    <t>SUBSECRETARÍA DE SALUD PÚBLICA</t>
  </si>
  <si>
    <t>TOTAL SISTEMA</t>
  </si>
  <si>
    <t>ENFERMEDAD GRAVE DEL NIÑO MENOR DE 1 AÑO</t>
  </si>
  <si>
    <t>MUJERES SIN CONTRATO DE TRABAJO VIGENTE</t>
  </si>
  <si>
    <t>PERMISO POSTNATAL PARENTAL</t>
  </si>
  <si>
    <t>DESCANSO POSTNATAL</t>
  </si>
  <si>
    <t>DESCANSO PRENATAL</t>
  </si>
  <si>
    <t>Total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</si>
  <si>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</si>
  <si>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</si>
  <si>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</si>
  <si>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</si>
  <si>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</si>
  <si>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</si>
  <si>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</si>
  <si>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</si>
  <si>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</si>
  <si>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</si>
  <si>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</si>
  <si>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</si>
  <si>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TIPO DE SUBSIDIO</t>
  </si>
  <si>
    <t>AÑO 2016</t>
  </si>
  <si>
    <t>(En miles de $)</t>
  </si>
  <si>
    <t>GASTO EN SUBSIDIOS MATERNALES PAGADOS POR EL FONDO ÚNICO DE PRESTACIONES FAMILIARES Y SUBSIDIOS DE CESANTÍA, SEGÚN TIPO DE SUBSIDIO, ENTIDAD PAGADORA Y MES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</si>
</sst>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0\ _P_t_s_-;\-* #,##0.00\ _P_t_s_-;_-* &quot;-&quot;??\ _P_t_s_-;_-@_-"/>
  </numFmts>
  <fonts count="1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theme="4"/>
      </bottom>
      <diagonal/>
    </border>
    <border>
      <left style="thin">
        <color theme="4"/>
      </left>
      <right style="thin">
        <color theme="4"/>
      </right>
      <top/>
      <bottom style="double">
        <color theme="4"/>
      </bottom>
      <diagonal/>
    </border>
    <border>
      <left/>
      <right style="thin">
        <color theme="4"/>
      </right>
      <top/>
      <bottom style="double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n">
        <color theme="3"/>
      </bottom>
      <diagonal/>
    </border>
  </borders>
  <cellStyleXfs count="28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2" borderId="1" applyNumberFormat="0" applyFont="0" applyAlignment="0" applyProtection="0"/>
  </cellStyleXfs>
  <cellXfs count="52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NumberFormat="1" applyFont="1" applyFill="1"/>
    <xf numFmtId="0" fontId="4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  <xf numFmtId="164" fontId="4" fillId="0" borderId="0" xfId="0" applyNumberFormat="1" applyFont="1" applyFill="1"/>
    <xf numFmtId="164" fontId="7" fillId="0" borderId="2" xfId="1" applyNumberFormat="1" applyFont="1" applyFill="1" applyBorder="1"/>
    <xf numFmtId="164" fontId="7" fillId="0" borderId="3" xfId="1" applyNumberFormat="1" applyFont="1" applyFill="1" applyBorder="1"/>
    <xf numFmtId="0" fontId="7" fillId="0" borderId="4" xfId="0" applyFont="1" applyFill="1" applyBorder="1" applyAlignment="1">
      <alignment horizontal="left"/>
    </xf>
    <xf numFmtId="164" fontId="5" fillId="0" borderId="5" xfId="1" applyNumberFormat="1" applyFont="1" applyFill="1" applyBorder="1"/>
    <xf numFmtId="164" fontId="5" fillId="0" borderId="6" xfId="1" applyNumberFormat="1" applyFont="1" applyFill="1" applyBorder="1"/>
    <xf numFmtId="0" fontId="5" fillId="0" borderId="7" xfId="0" applyFont="1" applyFill="1" applyBorder="1" applyAlignment="1">
      <alignment horizontal="left"/>
    </xf>
    <xf numFmtId="164" fontId="5" fillId="0" borderId="0" xfId="1" applyNumberFormat="1" applyFont="1" applyFill="1" applyBorder="1"/>
    <xf numFmtId="164" fontId="4" fillId="0" borderId="8" xfId="1" applyNumberFormat="1" applyFont="1" applyFill="1" applyBorder="1"/>
    <xf numFmtId="0" fontId="4" fillId="0" borderId="9" xfId="0" applyFont="1" applyFill="1" applyBorder="1" applyAlignment="1">
      <alignment horizontal="left"/>
    </xf>
    <xf numFmtId="164" fontId="5" fillId="0" borderId="10" xfId="1" applyNumberFormat="1" applyFont="1" applyFill="1" applyBorder="1"/>
    <xf numFmtId="164" fontId="5" fillId="0" borderId="11" xfId="1" applyNumberFormat="1" applyFont="1" applyFill="1" applyBorder="1"/>
    <xf numFmtId="3" fontId="4" fillId="0" borderId="8" xfId="0" applyNumberFormat="1" applyFont="1" applyFill="1" applyBorder="1"/>
    <xf numFmtId="164" fontId="5" fillId="0" borderId="12" xfId="1" applyNumberFormat="1" applyFont="1" applyFill="1" applyBorder="1"/>
    <xf numFmtId="164" fontId="4" fillId="0" borderId="13" xfId="1" applyNumberFormat="1" applyFont="1" applyFill="1" applyBorder="1"/>
    <xf numFmtId="164" fontId="5" fillId="0" borderId="14" xfId="1" applyNumberFormat="1" applyFont="1" applyFill="1" applyBorder="1" applyAlignment="1"/>
    <xf numFmtId="164" fontId="5" fillId="0" borderId="15" xfId="1" applyNumberFormat="1" applyFont="1" applyFill="1" applyBorder="1" applyAlignment="1"/>
    <xf numFmtId="0" fontId="5" fillId="3" borderId="16" xfId="0" applyFont="1" applyFill="1" applyBorder="1" applyAlignment="1">
      <alignment horizontal="left"/>
    </xf>
    <xf numFmtId="164" fontId="7" fillId="0" borderId="10" xfId="1" applyNumberFormat="1" applyFont="1" applyFill="1" applyBorder="1"/>
    <xf numFmtId="164" fontId="7" fillId="0" borderId="8" xfId="1" applyNumberFormat="1" applyFont="1" applyFill="1" applyBorder="1"/>
    <xf numFmtId="0" fontId="7" fillId="0" borderId="7" xfId="0" applyFont="1" applyFill="1" applyBorder="1" applyAlignment="1">
      <alignment horizontal="left"/>
    </xf>
    <xf numFmtId="9" fontId="4" fillId="0" borderId="0" xfId="2" applyFont="1" applyFill="1"/>
    <xf numFmtId="164" fontId="5" fillId="0" borderId="17" xfId="1" applyNumberFormat="1" applyFont="1" applyFill="1" applyBorder="1"/>
    <xf numFmtId="164" fontId="7" fillId="0" borderId="12" xfId="1" applyNumberFormat="1" applyFont="1" applyFill="1" applyBorder="1" applyAlignment="1"/>
    <xf numFmtId="164" fontId="7" fillId="0" borderId="6" xfId="1" applyNumberFormat="1" applyFont="1" applyFill="1" applyBorder="1" applyAlignment="1"/>
    <xf numFmtId="164" fontId="5" fillId="0" borderId="10" xfId="1" applyNumberFormat="1" applyFont="1" applyFill="1" applyBorder="1" applyAlignment="1"/>
    <xf numFmtId="164" fontId="4" fillId="0" borderId="8" xfId="1" applyNumberFormat="1" applyFont="1" applyFill="1" applyBorder="1" applyAlignment="1"/>
    <xf numFmtId="164" fontId="8" fillId="0" borderId="14" xfId="1" applyNumberFormat="1" applyFont="1" applyFill="1" applyBorder="1" applyAlignment="1"/>
    <xf numFmtId="164" fontId="8" fillId="0" borderId="15" xfId="1" applyNumberFormat="1" applyFont="1" applyFill="1" applyBorder="1" applyAlignment="1"/>
    <xf numFmtId="0" fontId="8" fillId="0" borderId="18" xfId="0" applyFont="1" applyFill="1" applyBorder="1" applyAlignment="1">
      <alignment horizontal="left"/>
    </xf>
    <xf numFmtId="164" fontId="7" fillId="0" borderId="0" xfId="1" applyNumberFormat="1" applyFont="1" applyFill="1" applyBorder="1"/>
    <xf numFmtId="0" fontId="8" fillId="0" borderId="7" xfId="0" applyFont="1" applyFill="1" applyBorder="1" applyAlignment="1">
      <alignment horizontal="left"/>
    </xf>
    <xf numFmtId="164" fontId="7" fillId="0" borderId="14" xfId="1" applyNumberFormat="1" applyFont="1" applyFill="1" applyBorder="1" applyAlignment="1"/>
    <xf numFmtId="164" fontId="7" fillId="0" borderId="15" xfId="1" applyNumberFormat="1" applyFont="1" applyFill="1" applyBorder="1" applyAlignment="1"/>
    <xf numFmtId="0" fontId="7" fillId="0" borderId="18" xfId="0" applyFont="1" applyFill="1" applyBorder="1" applyAlignment="1">
      <alignment horizontal="left"/>
    </xf>
    <xf numFmtId="164" fontId="8" fillId="0" borderId="12" xfId="1" applyNumberFormat="1" applyFont="1" applyFill="1" applyBorder="1"/>
    <xf numFmtId="164" fontId="8" fillId="0" borderId="6" xfId="1" applyNumberFormat="1" applyFont="1" applyFill="1" applyBorder="1"/>
    <xf numFmtId="0" fontId="5" fillId="3" borderId="5" xfId="0" applyFont="1" applyFill="1" applyBorder="1" applyAlignment="1">
      <alignment horizontal="left"/>
    </xf>
    <xf numFmtId="3" fontId="2" fillId="4" borderId="19" xfId="0" applyNumberFormat="1" applyFont="1" applyFill="1" applyBorder="1" applyAlignment="1">
      <alignment horizontal="center" vertical="center"/>
    </xf>
    <xf numFmtId="3" fontId="2" fillId="4" borderId="20" xfId="0" applyNumberFormat="1" applyFont="1" applyFill="1" applyBorder="1" applyAlignment="1">
      <alignment horizontal="center" vertical="center"/>
    </xf>
    <xf numFmtId="3" fontId="2" fillId="4" borderId="2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7" fillId="0" borderId="22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2" fontId="7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28">
    <cellStyle name="Millares" xfId="1" builtinId="3"/>
    <cellStyle name="Millares 2" xfId="3"/>
    <cellStyle name="Millares 6" xfId="4"/>
    <cellStyle name="Normal" xfId="0" builtinId="0"/>
    <cellStyle name="Normal 10" xfId="5"/>
    <cellStyle name="Normal 11" xfId="6"/>
    <cellStyle name="Normal 12" xfId="7"/>
    <cellStyle name="Normal 13" xfId="8"/>
    <cellStyle name="Normal 14" xfId="9"/>
    <cellStyle name="Normal 15" xfId="10"/>
    <cellStyle name="Normal 16" xfId="11"/>
    <cellStyle name="Normal 17" xfId="12"/>
    <cellStyle name="Normal 18" xfId="13"/>
    <cellStyle name="Normal 19" xfId="14"/>
    <cellStyle name="Normal 2" xfId="15"/>
    <cellStyle name="Normal 20" xfId="16"/>
    <cellStyle name="Normal 21" xfId="17"/>
    <cellStyle name="Normal 3" xfId="18"/>
    <cellStyle name="Normal 3 2" xfId="19"/>
    <cellStyle name="Normal 4" xfId="20"/>
    <cellStyle name="Normal 4 2" xfId="21"/>
    <cellStyle name="Normal 5" xfId="22"/>
    <cellStyle name="Normal 6" xfId="23"/>
    <cellStyle name="Normal 7" xfId="24"/>
    <cellStyle name="Normal 8" xfId="25"/>
    <cellStyle name="Normal 9" xfId="26"/>
    <cellStyle name="Notas 2" xfId="27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%20mensuales%20201607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-MAT"/>
      <sheetName val="DIAS-MAT"/>
      <sheetName val="PPP-EXT"/>
      <sheetName val="PPP-TRA"/>
      <sheetName val="NºAFAM"/>
      <sheetName val="GASTO-AFAM"/>
      <sheetName val="SUF"/>
      <sheetName val="SUF COMU"/>
      <sheetName val="SDM"/>
      <sheetName val="BODAS DE ORO"/>
      <sheetName val="CESANT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6"/>
  <sheetViews>
    <sheetView showGridLines="0" tabSelected="1" zoomScale="80" zoomScaleNormal="80" workbookViewId="0">
      <selection activeCell="R15" sqref="R15"/>
    </sheetView>
  </sheetViews>
  <sheetFormatPr baseColWidth="10" defaultColWidth="4.42578125" defaultRowHeight="12.75" x14ac:dyDescent="0.2"/>
  <cols>
    <col min="1" max="1" width="6.5703125" style="1" bestFit="1" customWidth="1"/>
    <col min="2" max="2" width="44.42578125" style="4" customWidth="1"/>
    <col min="3" max="3" width="12" style="1" bestFit="1" customWidth="1"/>
    <col min="4" max="9" width="12" style="3" bestFit="1" customWidth="1"/>
    <col min="10" max="10" width="13.5703125" style="3" bestFit="1" customWidth="1"/>
    <col min="11" max="14" width="12" style="3" bestFit="1" customWidth="1"/>
    <col min="15" max="15" width="13" style="2" bestFit="1" customWidth="1"/>
    <col min="16" max="16384" width="4.42578125" style="1"/>
  </cols>
  <sheetData>
    <row r="1" spans="1:15" x14ac:dyDescent="0.2">
      <c r="B1" s="1"/>
    </row>
    <row r="2" spans="1:15" s="47" customFormat="1" ht="15" customHeight="1" x14ac:dyDescent="0.2">
      <c r="A2" s="49"/>
      <c r="B2" s="51" t="s">
        <v>46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s="47" customFormat="1" x14ac:dyDescent="0.2">
      <c r="A3" s="49"/>
      <c r="B3" s="50" t="s">
        <v>45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</row>
    <row r="4" spans="1:15" s="47" customFormat="1" ht="13.5" thickBot="1" x14ac:dyDescent="0.25">
      <c r="A4" s="49"/>
      <c r="B4" s="48" t="s">
        <v>44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</row>
    <row r="5" spans="1:15" ht="15.75" thickTop="1" x14ac:dyDescent="0.2">
      <c r="B5" s="46" t="s">
        <v>43</v>
      </c>
      <c r="C5" s="45" t="s">
        <v>42</v>
      </c>
      <c r="D5" s="45" t="s">
        <v>41</v>
      </c>
      <c r="E5" s="45" t="s">
        <v>40</v>
      </c>
      <c r="F5" s="45" t="s">
        <v>39</v>
      </c>
      <c r="G5" s="45" t="s">
        <v>38</v>
      </c>
      <c r="H5" s="45" t="s">
        <v>37</v>
      </c>
      <c r="I5" s="45" t="s">
        <v>36</v>
      </c>
      <c r="J5" s="45" t="s">
        <v>35</v>
      </c>
      <c r="K5" s="45" t="s">
        <v>34</v>
      </c>
      <c r="L5" s="45" t="s">
        <v>33</v>
      </c>
      <c r="M5" s="45" t="s">
        <v>32</v>
      </c>
      <c r="N5" s="45" t="s">
        <v>31</v>
      </c>
      <c r="O5" s="44" t="s">
        <v>30</v>
      </c>
    </row>
    <row r="6" spans="1:15" x14ac:dyDescent="0.2">
      <c r="B6" s="43" t="s">
        <v>29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</row>
    <row r="7" spans="1:15" x14ac:dyDescent="0.2">
      <c r="A7" s="1">
        <v>60140</v>
      </c>
      <c r="B7" s="37" t="s">
        <v>23</v>
      </c>
      <c r="C7" s="42">
        <v>782942.4249999997</v>
      </c>
      <c r="D7" s="42">
        <v>711804.78500000015</v>
      </c>
      <c r="E7" s="42">
        <v>912388.48100000015</v>
      </c>
      <c r="F7" s="42">
        <v>815040.62899999984</v>
      </c>
      <c r="G7" s="42">
        <v>799468.96400000004</v>
      </c>
      <c r="H7" s="42">
        <v>953728.45900000038</v>
      </c>
      <c r="I7" s="42">
        <v>734995</v>
      </c>
      <c r="J7" s="42"/>
      <c r="K7" s="42"/>
      <c r="L7" s="42"/>
      <c r="M7" s="42"/>
      <c r="N7" s="42"/>
      <c r="O7" s="41">
        <f>SUM(C7:I7)</f>
        <v>5710368.7430000007</v>
      </c>
    </row>
    <row r="8" spans="1:15" x14ac:dyDescent="0.2">
      <c r="A8" s="1">
        <v>70104</v>
      </c>
      <c r="B8" s="15" t="s">
        <v>22</v>
      </c>
      <c r="C8" s="14">
        <v>35646.457000000009</v>
      </c>
      <c r="D8" s="14">
        <v>32285.209999999995</v>
      </c>
      <c r="E8" s="14">
        <v>28208.124999999996</v>
      </c>
      <c r="F8" s="14">
        <v>34970.788999999997</v>
      </c>
      <c r="G8" s="14">
        <v>28084.659999999996</v>
      </c>
      <c r="H8" s="14">
        <v>32042.614000000005</v>
      </c>
      <c r="I8" s="14">
        <v>34734</v>
      </c>
      <c r="J8" s="14"/>
      <c r="K8" s="14"/>
      <c r="L8" s="14"/>
      <c r="M8" s="14"/>
      <c r="N8" s="14"/>
      <c r="O8" s="16">
        <f>SUM(C8:I8)</f>
        <v>225971.85500000001</v>
      </c>
    </row>
    <row r="9" spans="1:15" x14ac:dyDescent="0.2">
      <c r="A9" s="1">
        <v>70108</v>
      </c>
      <c r="B9" s="15" t="s">
        <v>21</v>
      </c>
      <c r="C9" s="14">
        <v>590828.00699999952</v>
      </c>
      <c r="D9" s="14">
        <v>607083.00000000058</v>
      </c>
      <c r="E9" s="14">
        <v>673687.4389999999</v>
      </c>
      <c r="F9" s="14">
        <v>661591.93900000036</v>
      </c>
      <c r="G9" s="14">
        <v>618551.77400000056</v>
      </c>
      <c r="H9" s="14">
        <v>648914.22799999977</v>
      </c>
      <c r="I9" s="14">
        <v>652371</v>
      </c>
      <c r="J9" s="14"/>
      <c r="K9" s="14"/>
      <c r="L9" s="14"/>
      <c r="M9" s="14"/>
      <c r="N9" s="14"/>
      <c r="O9" s="16">
        <f>SUM(C9:I9)</f>
        <v>4453027.3870000001</v>
      </c>
    </row>
    <row r="10" spans="1:15" x14ac:dyDescent="0.2">
      <c r="A10" s="1">
        <v>70113</v>
      </c>
      <c r="B10" s="15" t="s">
        <v>20</v>
      </c>
      <c r="C10" s="14">
        <v>5583.4309999999996</v>
      </c>
      <c r="D10" s="14">
        <v>4341.8270000000002</v>
      </c>
      <c r="E10" s="14">
        <v>7120.2279999999992</v>
      </c>
      <c r="F10" s="14">
        <v>4073.9149999999995</v>
      </c>
      <c r="G10" s="14">
        <v>7095.991</v>
      </c>
      <c r="H10" s="14">
        <v>9604.4070000000011</v>
      </c>
      <c r="I10" s="14">
        <v>5500</v>
      </c>
      <c r="J10" s="14"/>
      <c r="K10" s="14"/>
      <c r="L10" s="14"/>
      <c r="M10" s="14"/>
      <c r="N10" s="14"/>
      <c r="O10" s="16">
        <f>SUM(C10:I10)</f>
        <v>43319.798999999999</v>
      </c>
    </row>
    <row r="11" spans="1:15" x14ac:dyDescent="0.2">
      <c r="A11" s="1">
        <v>70109</v>
      </c>
      <c r="B11" s="15" t="s">
        <v>19</v>
      </c>
      <c r="C11" s="14">
        <v>885149.98699999985</v>
      </c>
      <c r="D11" s="14">
        <v>919523.66399999917</v>
      </c>
      <c r="E11" s="14">
        <v>864980.7489999996</v>
      </c>
      <c r="F11" s="14">
        <v>857582.88599999901</v>
      </c>
      <c r="G11" s="14">
        <v>891285.70399999991</v>
      </c>
      <c r="H11" s="14">
        <v>753443.91599999962</v>
      </c>
      <c r="I11" s="14">
        <v>905291</v>
      </c>
      <c r="J11" s="14"/>
      <c r="K11" s="14"/>
      <c r="L11" s="14"/>
      <c r="M11" s="14"/>
      <c r="N11" s="14"/>
      <c r="O11" s="16">
        <f>SUM(C11:I11)</f>
        <v>6077257.9059999967</v>
      </c>
    </row>
    <row r="12" spans="1:15" x14ac:dyDescent="0.2">
      <c r="A12" s="1">
        <v>70114</v>
      </c>
      <c r="B12" s="15" t="s">
        <v>18</v>
      </c>
      <c r="C12" s="14">
        <v>323828.02700000006</v>
      </c>
      <c r="D12" s="14">
        <v>458236.30800000025</v>
      </c>
      <c r="E12" s="14">
        <v>473631.576</v>
      </c>
      <c r="F12" s="14">
        <v>391190.8020000002</v>
      </c>
      <c r="G12" s="14">
        <v>393363.49200000026</v>
      </c>
      <c r="H12" s="14">
        <v>446476.89499999996</v>
      </c>
      <c r="I12" s="14">
        <v>399219</v>
      </c>
      <c r="J12" s="14"/>
      <c r="K12" s="14"/>
      <c r="L12" s="14"/>
      <c r="M12" s="14"/>
      <c r="N12" s="14"/>
      <c r="O12" s="16">
        <f>SUM(C12:I12)</f>
        <v>2885946.1000000006</v>
      </c>
    </row>
    <row r="13" spans="1:15" x14ac:dyDescent="0.2">
      <c r="A13" s="1">
        <v>70111</v>
      </c>
      <c r="B13" s="15" t="s">
        <v>17</v>
      </c>
      <c r="C13" s="14">
        <v>1011744.4270000003</v>
      </c>
      <c r="D13" s="14">
        <v>847158.4230000003</v>
      </c>
      <c r="E13" s="14">
        <v>988799.00900000019</v>
      </c>
      <c r="F13" s="14">
        <v>970392.76300000027</v>
      </c>
      <c r="G13" s="14">
        <v>1019808.632</v>
      </c>
      <c r="H13" s="14">
        <v>1021831.1999999991</v>
      </c>
      <c r="I13" s="14">
        <v>1001626</v>
      </c>
      <c r="J13" s="14"/>
      <c r="K13" s="14"/>
      <c r="L13" s="14"/>
      <c r="M13" s="14"/>
      <c r="N13" s="14"/>
      <c r="O13" s="16">
        <f>SUM(C13:I13)</f>
        <v>6861360.4539999999</v>
      </c>
    </row>
    <row r="14" spans="1:15" x14ac:dyDescent="0.2">
      <c r="A14" s="1">
        <v>70112</v>
      </c>
      <c r="B14" s="15" t="s">
        <v>16</v>
      </c>
      <c r="C14" s="14">
        <v>0</v>
      </c>
      <c r="D14" s="14">
        <v>0</v>
      </c>
      <c r="E14" s="14">
        <v>321.82499999999999</v>
      </c>
      <c r="F14" s="14">
        <v>1072.7529999999999</v>
      </c>
      <c r="G14" s="14">
        <v>287.17599999999999</v>
      </c>
      <c r="H14" s="14">
        <v>0</v>
      </c>
      <c r="I14" s="14">
        <v>0</v>
      </c>
      <c r="J14" s="14"/>
      <c r="K14" s="14"/>
      <c r="L14" s="14"/>
      <c r="M14" s="14"/>
      <c r="N14" s="14"/>
      <c r="O14" s="16">
        <f>SUM(C14:I14)</f>
        <v>1681.7539999999999</v>
      </c>
    </row>
    <row r="15" spans="1:15" x14ac:dyDescent="0.2">
      <c r="A15" s="1">
        <v>70115</v>
      </c>
      <c r="B15" s="15" t="s">
        <v>15</v>
      </c>
      <c r="C15" s="14">
        <v>567.29300000000001</v>
      </c>
      <c r="D15" s="14">
        <v>2992.7480000000005</v>
      </c>
      <c r="E15" s="14">
        <v>2075.739</v>
      </c>
      <c r="F15" s="14">
        <v>2545.1880000000001</v>
      </c>
      <c r="G15" s="14">
        <v>1341.915</v>
      </c>
      <c r="H15" s="14">
        <v>682.56700000000001</v>
      </c>
      <c r="I15" s="14">
        <v>253</v>
      </c>
      <c r="J15" s="14"/>
      <c r="K15" s="14"/>
      <c r="L15" s="14"/>
      <c r="M15" s="14"/>
      <c r="N15" s="14"/>
      <c r="O15" s="16">
        <f>SUM(C15:I15)</f>
        <v>10458.450000000001</v>
      </c>
    </row>
    <row r="16" spans="1:15" x14ac:dyDescent="0.2">
      <c r="A16" s="1">
        <v>70105</v>
      </c>
      <c r="B16" s="15" t="s">
        <v>14</v>
      </c>
      <c r="C16" s="14">
        <v>2075.3290000000002</v>
      </c>
      <c r="D16" s="14">
        <v>6170.35</v>
      </c>
      <c r="E16" s="14">
        <v>3924.8469999999998</v>
      </c>
      <c r="F16" s="14">
        <v>1348.7440000000001</v>
      </c>
      <c r="G16" s="14">
        <v>2593.9409999999998</v>
      </c>
      <c r="H16" s="14">
        <v>4123.7269999999999</v>
      </c>
      <c r="I16" s="14">
        <v>4386</v>
      </c>
      <c r="J16" s="14"/>
      <c r="K16" s="14"/>
      <c r="L16" s="14"/>
      <c r="M16" s="14"/>
      <c r="N16" s="14"/>
      <c r="O16" s="16">
        <f>SUM(C16:I16)</f>
        <v>24622.937999999998</v>
      </c>
    </row>
    <row r="17" spans="1:15" x14ac:dyDescent="0.2">
      <c r="A17" s="1">
        <v>70119</v>
      </c>
      <c r="B17" s="15" t="s">
        <v>13</v>
      </c>
      <c r="C17" s="14">
        <v>706250.12100000016</v>
      </c>
      <c r="D17" s="14">
        <v>569794.47500000033</v>
      </c>
      <c r="E17" s="14">
        <v>782433.3670000009</v>
      </c>
      <c r="F17" s="14">
        <v>898206.40700000047</v>
      </c>
      <c r="G17" s="14">
        <v>731551.82399999967</v>
      </c>
      <c r="H17" s="14">
        <v>682282.32200000039</v>
      </c>
      <c r="I17" s="14">
        <v>689809</v>
      </c>
      <c r="J17" s="14"/>
      <c r="K17" s="14"/>
      <c r="L17" s="14"/>
      <c r="M17" s="14"/>
      <c r="N17" s="14"/>
      <c r="O17" s="16">
        <f>SUM(C17:I17)</f>
        <v>5060327.5160000017</v>
      </c>
    </row>
    <row r="18" spans="1:15" x14ac:dyDescent="0.2">
      <c r="A18" s="1">
        <v>70123</v>
      </c>
      <c r="B18" s="15" t="s">
        <v>12</v>
      </c>
      <c r="C18" s="14">
        <v>0</v>
      </c>
      <c r="D18" s="14">
        <v>0</v>
      </c>
      <c r="E18" s="14">
        <v>972.64800000000002</v>
      </c>
      <c r="F18" s="14">
        <v>348.62299999999999</v>
      </c>
      <c r="G18" s="14">
        <v>0</v>
      </c>
      <c r="H18" s="14">
        <v>0</v>
      </c>
      <c r="I18" s="14">
        <v>0</v>
      </c>
      <c r="J18" s="14"/>
      <c r="K18" s="14"/>
      <c r="L18" s="14"/>
      <c r="M18" s="14"/>
      <c r="N18" s="14"/>
      <c r="O18" s="16">
        <f>SUM(C18:I18)</f>
        <v>1321.271</v>
      </c>
    </row>
    <row r="19" spans="1:15" x14ac:dyDescent="0.2">
      <c r="A19" s="1">
        <v>70124</v>
      </c>
      <c r="B19" s="15" t="s">
        <v>11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6">
        <f>SUM(C19:H19)</f>
        <v>0</v>
      </c>
    </row>
    <row r="20" spans="1:15" x14ac:dyDescent="0.2">
      <c r="A20" s="1">
        <v>70127</v>
      </c>
      <c r="B20" s="15" t="s">
        <v>10</v>
      </c>
      <c r="C20" s="14">
        <v>149188.19500000004</v>
      </c>
      <c r="D20" s="14">
        <v>150317.76399999997</v>
      </c>
      <c r="E20" s="14">
        <v>180141.74000000002</v>
      </c>
      <c r="F20" s="14">
        <v>177273.86700000003</v>
      </c>
      <c r="G20" s="14">
        <v>179620.27600000013</v>
      </c>
      <c r="H20" s="14">
        <v>152136.43000000011</v>
      </c>
      <c r="I20" s="14">
        <v>155505</v>
      </c>
      <c r="J20" s="14"/>
      <c r="K20" s="14"/>
      <c r="L20" s="14"/>
      <c r="M20" s="14"/>
      <c r="N20" s="14"/>
      <c r="O20" s="16">
        <f>SUM(C20:I20)</f>
        <v>1144183.2720000003</v>
      </c>
    </row>
    <row r="21" spans="1:15" x14ac:dyDescent="0.2">
      <c r="B21" s="12" t="s">
        <v>9</v>
      </c>
      <c r="C21" s="11">
        <f>SUM(C8:C20)</f>
        <v>3710861.2739999997</v>
      </c>
      <c r="D21" s="11">
        <f>SUM(D8:D20)</f>
        <v>3597903.7690000008</v>
      </c>
      <c r="E21" s="11">
        <f>SUM(E8:E20)</f>
        <v>4006297.2920000013</v>
      </c>
      <c r="F21" s="11">
        <f>SUM(F8:F20)</f>
        <v>4000598.6760000004</v>
      </c>
      <c r="G21" s="11">
        <f>SUM(G8:G20)</f>
        <v>3873585.3850000007</v>
      </c>
      <c r="H21" s="11">
        <f>SUM(H8:H20)</f>
        <v>3751538.3059999994</v>
      </c>
      <c r="I21" s="11">
        <f>SUM(I8:I20)</f>
        <v>3848694</v>
      </c>
      <c r="J21" s="11"/>
      <c r="K21" s="11"/>
      <c r="L21" s="11"/>
      <c r="M21" s="11"/>
      <c r="N21" s="11"/>
      <c r="O21" s="19">
        <f>SUM(C21:H21)</f>
        <v>22940784.702</v>
      </c>
    </row>
    <row r="22" spans="1:15" x14ac:dyDescent="0.2">
      <c r="A22" s="1">
        <v>10101</v>
      </c>
      <c r="B22" s="15" t="s">
        <v>8</v>
      </c>
      <c r="C22" s="14">
        <v>180858.41499999998</v>
      </c>
      <c r="D22" s="14">
        <v>180746.1909999999</v>
      </c>
      <c r="E22" s="14">
        <v>174387.83200000005</v>
      </c>
      <c r="F22" s="14">
        <v>199958.88700000002</v>
      </c>
      <c r="G22" s="14">
        <v>183565.79000000004</v>
      </c>
      <c r="H22" s="14">
        <v>142390.20099999991</v>
      </c>
      <c r="I22" s="14">
        <v>136408</v>
      </c>
      <c r="J22" s="14"/>
      <c r="K22" s="14"/>
      <c r="L22" s="14"/>
      <c r="M22" s="14"/>
      <c r="N22" s="14"/>
      <c r="O22" s="16">
        <f>SUM(C22:I22)</f>
        <v>1198315.3159999999</v>
      </c>
    </row>
    <row r="23" spans="1:15" x14ac:dyDescent="0.2">
      <c r="A23" s="1">
        <v>10102</v>
      </c>
      <c r="B23" s="15" t="s">
        <v>7</v>
      </c>
      <c r="C23" s="14">
        <v>1393973.2680000009</v>
      </c>
      <c r="D23" s="14">
        <v>1531388.3639999998</v>
      </c>
      <c r="E23" s="14">
        <v>1590648.5080000001</v>
      </c>
      <c r="F23" s="14">
        <v>1632828.074999999</v>
      </c>
      <c r="G23" s="14">
        <v>1762669.9140000003</v>
      </c>
      <c r="H23" s="14">
        <v>1473067.1540000003</v>
      </c>
      <c r="I23" s="14">
        <v>1518715</v>
      </c>
      <c r="J23" s="14"/>
      <c r="K23" s="14"/>
      <c r="L23" s="14"/>
      <c r="M23" s="14"/>
      <c r="N23" s="14"/>
      <c r="O23" s="16">
        <f>SUM(C23:I23)</f>
        <v>10903290.283000002</v>
      </c>
    </row>
    <row r="24" spans="1:15" x14ac:dyDescent="0.2">
      <c r="A24" s="1">
        <v>10103</v>
      </c>
      <c r="B24" s="15" t="s">
        <v>6</v>
      </c>
      <c r="C24" s="14">
        <v>38720.436999999991</v>
      </c>
      <c r="D24" s="14">
        <v>49725.070999999996</v>
      </c>
      <c r="E24" s="14">
        <v>52010.014000000003</v>
      </c>
      <c r="F24" s="14">
        <v>54566.307000000008</v>
      </c>
      <c r="G24" s="14">
        <v>46842.619999999981</v>
      </c>
      <c r="H24" s="14">
        <v>47542.320000000007</v>
      </c>
      <c r="I24" s="14">
        <v>47914</v>
      </c>
      <c r="J24" s="14"/>
      <c r="K24" s="14"/>
      <c r="L24" s="14"/>
      <c r="M24" s="14"/>
      <c r="N24" s="14"/>
      <c r="O24" s="16">
        <f>SUM(C24:I24)</f>
        <v>337320.76899999997</v>
      </c>
    </row>
    <row r="25" spans="1:15" x14ac:dyDescent="0.2">
      <c r="A25" s="1">
        <v>10105</v>
      </c>
      <c r="B25" s="15" t="s">
        <v>5</v>
      </c>
      <c r="C25" s="14">
        <v>544696.85000000009</v>
      </c>
      <c r="D25" s="14">
        <v>548956.0959999999</v>
      </c>
      <c r="E25" s="14">
        <v>655356.22499999986</v>
      </c>
      <c r="F25" s="14">
        <v>618318.56999999983</v>
      </c>
      <c r="G25" s="14">
        <v>574804.826</v>
      </c>
      <c r="H25" s="14">
        <v>617827.72700000019</v>
      </c>
      <c r="I25" s="14">
        <v>542817</v>
      </c>
      <c r="J25" s="14"/>
      <c r="K25" s="14"/>
      <c r="L25" s="14"/>
      <c r="M25" s="14"/>
      <c r="N25" s="14"/>
      <c r="O25" s="16">
        <f>SUM(C25:I25)</f>
        <v>4102777.2939999998</v>
      </c>
    </row>
    <row r="26" spans="1:15" x14ac:dyDescent="0.2">
      <c r="A26" s="1">
        <v>10106</v>
      </c>
      <c r="B26" s="15" t="s">
        <v>4</v>
      </c>
      <c r="C26" s="14">
        <v>199725.1369999999</v>
      </c>
      <c r="D26" s="14">
        <v>177596.34600000008</v>
      </c>
      <c r="E26" s="14">
        <v>200984.24999999997</v>
      </c>
      <c r="F26" s="14">
        <v>169322.30100000004</v>
      </c>
      <c r="G26" s="14">
        <v>203349.72800000003</v>
      </c>
      <c r="H26" s="14">
        <v>196943.83200000002</v>
      </c>
      <c r="I26" s="14">
        <v>179292</v>
      </c>
      <c r="J26" s="14"/>
      <c r="K26" s="14"/>
      <c r="L26" s="14"/>
      <c r="M26" s="14"/>
      <c r="N26" s="14"/>
      <c r="O26" s="16">
        <f>SUM(C26:I26)</f>
        <v>1327213.594</v>
      </c>
    </row>
    <row r="27" spans="1:15" x14ac:dyDescent="0.2">
      <c r="B27" s="12" t="s">
        <v>3</v>
      </c>
      <c r="C27" s="11">
        <f>SUM(C22:C26)</f>
        <v>2357974.1070000008</v>
      </c>
      <c r="D27" s="11">
        <f>SUM(D22:D26)</f>
        <v>2488412.0679999995</v>
      </c>
      <c r="E27" s="11">
        <f>SUM(E22:E26)</f>
        <v>2673386.8289999999</v>
      </c>
      <c r="F27" s="11">
        <f>SUM(F22:F26)</f>
        <v>2674994.1399999987</v>
      </c>
      <c r="G27" s="11">
        <f>SUM(G22:G26)</f>
        <v>2771232.8780000005</v>
      </c>
      <c r="H27" s="11">
        <f>SUM(H22:H26)</f>
        <v>2477771.2340000006</v>
      </c>
      <c r="I27" s="11">
        <f>SUM(I22:I26)</f>
        <v>2425146</v>
      </c>
      <c r="J27" s="11"/>
      <c r="K27" s="11"/>
      <c r="L27" s="11"/>
      <c r="M27" s="11"/>
      <c r="N27" s="11"/>
      <c r="O27" s="19">
        <f>SUM(C27:H27)</f>
        <v>15443771.256000001</v>
      </c>
    </row>
    <row r="28" spans="1:15" x14ac:dyDescent="0.2">
      <c r="B28" s="40" t="s">
        <v>2</v>
      </c>
      <c r="C28" s="39">
        <f>C27+C21+C7</f>
        <v>6851777.8060000008</v>
      </c>
      <c r="D28" s="39">
        <f>D27+D21+D7</f>
        <v>6798120.6220000004</v>
      </c>
      <c r="E28" s="39">
        <f>E27+E21+E7</f>
        <v>7592072.6020000018</v>
      </c>
      <c r="F28" s="39">
        <f>F27+F21+F7</f>
        <v>7490633.4449999994</v>
      </c>
      <c r="G28" s="39">
        <f>G27+G21+G7</f>
        <v>7444287.2270000009</v>
      </c>
      <c r="H28" s="39">
        <f>H27+H21+H7</f>
        <v>7183037.9990000008</v>
      </c>
      <c r="I28" s="39">
        <f>I27+I21+I7</f>
        <v>7008835</v>
      </c>
      <c r="J28" s="39"/>
      <c r="K28" s="39"/>
      <c r="L28" s="39"/>
      <c r="M28" s="39"/>
      <c r="N28" s="39"/>
      <c r="O28" s="38">
        <f>SUM(C28:H28)</f>
        <v>43359929.700999998</v>
      </c>
    </row>
    <row r="29" spans="1:15" x14ac:dyDescent="0.2">
      <c r="B29" s="23" t="s">
        <v>28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x14ac:dyDescent="0.2">
      <c r="A30" s="1">
        <v>60140</v>
      </c>
      <c r="B30" s="37" t="s">
        <v>23</v>
      </c>
      <c r="C30" s="34">
        <v>1606243.5570000007</v>
      </c>
      <c r="D30" s="34">
        <v>1025330.8360000007</v>
      </c>
      <c r="E30" s="34">
        <v>1571034.8150000016</v>
      </c>
      <c r="F30" s="34">
        <v>1532453.2900000017</v>
      </c>
      <c r="G30" s="34">
        <v>1507376.3259999997</v>
      </c>
      <c r="H30" s="34">
        <v>1736551.8940000006</v>
      </c>
      <c r="I30" s="34">
        <v>1378530</v>
      </c>
      <c r="J30" s="34"/>
      <c r="K30" s="34"/>
      <c r="L30" s="34"/>
      <c r="M30" s="34"/>
      <c r="N30" s="34"/>
      <c r="O30" s="33">
        <f>SUM(C30:I30)</f>
        <v>10357520.718000006</v>
      </c>
    </row>
    <row r="31" spans="1:15" x14ac:dyDescent="0.2">
      <c r="A31" s="1">
        <v>70104</v>
      </c>
      <c r="B31" s="15" t="s">
        <v>22</v>
      </c>
      <c r="C31" s="14">
        <v>54641.576000000008</v>
      </c>
      <c r="D31" s="14">
        <v>68553.983999999997</v>
      </c>
      <c r="E31" s="14">
        <v>71145.067999999999</v>
      </c>
      <c r="F31" s="14">
        <v>61029.729000000007</v>
      </c>
      <c r="G31" s="14">
        <v>57570.81400000002</v>
      </c>
      <c r="H31" s="14">
        <v>62188.640999999989</v>
      </c>
      <c r="I31" s="14">
        <v>56852</v>
      </c>
      <c r="J31" s="14"/>
      <c r="K31" s="14"/>
      <c r="L31" s="14"/>
      <c r="M31" s="14"/>
      <c r="N31" s="14"/>
      <c r="O31" s="16">
        <f>SUM(C31:I31)</f>
        <v>431981.81200000003</v>
      </c>
    </row>
    <row r="32" spans="1:15" x14ac:dyDescent="0.2">
      <c r="A32" s="1">
        <v>70108</v>
      </c>
      <c r="B32" s="15" t="s">
        <v>21</v>
      </c>
      <c r="C32" s="14">
        <v>1108179.1620000005</v>
      </c>
      <c r="D32" s="14">
        <v>1120212.2649999994</v>
      </c>
      <c r="E32" s="14">
        <v>1124086.5869999989</v>
      </c>
      <c r="F32" s="14">
        <v>1164851.3149999995</v>
      </c>
      <c r="G32" s="14">
        <v>1366808.2819999985</v>
      </c>
      <c r="H32" s="14">
        <v>1310386.361000001</v>
      </c>
      <c r="I32" s="14">
        <v>1310909</v>
      </c>
      <c r="J32" s="14"/>
      <c r="K32" s="14"/>
      <c r="L32" s="14"/>
      <c r="M32" s="14"/>
      <c r="N32" s="14"/>
      <c r="O32" s="16">
        <f>SUM(C32:I32)</f>
        <v>8505432.9719999973</v>
      </c>
    </row>
    <row r="33" spans="1:15" x14ac:dyDescent="0.2">
      <c r="A33" s="1">
        <v>70113</v>
      </c>
      <c r="B33" s="15" t="s">
        <v>20</v>
      </c>
      <c r="C33" s="14">
        <v>12871.273999999999</v>
      </c>
      <c r="D33" s="14">
        <v>9568.5889999999999</v>
      </c>
      <c r="E33" s="14">
        <v>10627.039999999999</v>
      </c>
      <c r="F33" s="14">
        <v>10382.15</v>
      </c>
      <c r="G33" s="14">
        <v>10566.584000000001</v>
      </c>
      <c r="H33" s="14">
        <v>12189.933000000001</v>
      </c>
      <c r="I33" s="14">
        <v>13137</v>
      </c>
      <c r="J33" s="14"/>
      <c r="K33" s="14"/>
      <c r="L33" s="14"/>
      <c r="M33" s="14"/>
      <c r="N33" s="14"/>
      <c r="O33" s="16">
        <f>SUM(C33:I33)</f>
        <v>79342.570000000007</v>
      </c>
    </row>
    <row r="34" spans="1:15" x14ac:dyDescent="0.2">
      <c r="A34" s="1">
        <v>70109</v>
      </c>
      <c r="B34" s="15" t="s">
        <v>19</v>
      </c>
      <c r="C34" s="14">
        <v>1674180.1030000013</v>
      </c>
      <c r="D34" s="14">
        <v>1609722.5699999975</v>
      </c>
      <c r="E34" s="14">
        <v>1589506.6149999993</v>
      </c>
      <c r="F34" s="14">
        <v>1697684.6579999977</v>
      </c>
      <c r="G34" s="14">
        <v>1754481.3319999983</v>
      </c>
      <c r="H34" s="14">
        <v>1589563.2709999983</v>
      </c>
      <c r="I34" s="14">
        <v>1723397</v>
      </c>
      <c r="J34" s="14"/>
      <c r="K34" s="14"/>
      <c r="L34" s="14"/>
      <c r="M34" s="14"/>
      <c r="N34" s="14"/>
      <c r="O34" s="16">
        <f>SUM(C34:I34)</f>
        <v>11638535.548999993</v>
      </c>
    </row>
    <row r="35" spans="1:15" ht="12.75" customHeight="1" x14ac:dyDescent="0.2">
      <c r="A35" s="1">
        <v>70114</v>
      </c>
      <c r="B35" s="15" t="s">
        <v>18</v>
      </c>
      <c r="C35" s="14">
        <v>740502.73900000041</v>
      </c>
      <c r="D35" s="14">
        <v>864263.30200000014</v>
      </c>
      <c r="E35" s="14">
        <v>953503.20400000073</v>
      </c>
      <c r="F35" s="14">
        <v>954596.55300000089</v>
      </c>
      <c r="G35" s="14">
        <v>1014213.1250000002</v>
      </c>
      <c r="H35" s="14">
        <v>935790.36199999962</v>
      </c>
      <c r="I35" s="14">
        <v>893469</v>
      </c>
      <c r="J35" s="14"/>
      <c r="K35" s="14"/>
      <c r="L35" s="14"/>
      <c r="M35" s="14"/>
      <c r="N35" s="14"/>
      <c r="O35" s="16">
        <f>SUM(C35:I35)</f>
        <v>6356338.285000002</v>
      </c>
    </row>
    <row r="36" spans="1:15" x14ac:dyDescent="0.2">
      <c r="A36" s="1">
        <v>70111</v>
      </c>
      <c r="B36" s="15" t="s">
        <v>17</v>
      </c>
      <c r="C36" s="14">
        <v>1730618.2579999999</v>
      </c>
      <c r="D36" s="14">
        <v>1707449.4920000015</v>
      </c>
      <c r="E36" s="14">
        <v>1745778.2859999985</v>
      </c>
      <c r="F36" s="14">
        <v>1874930.162</v>
      </c>
      <c r="G36" s="14">
        <v>1990416.8629999997</v>
      </c>
      <c r="H36" s="14">
        <v>1976195.0739999996</v>
      </c>
      <c r="I36" s="14">
        <v>2020505</v>
      </c>
      <c r="J36" s="14"/>
      <c r="K36" s="14"/>
      <c r="L36" s="14"/>
      <c r="M36" s="14"/>
      <c r="N36" s="14"/>
      <c r="O36" s="16">
        <f>SUM(C36:I36)</f>
        <v>13045893.135</v>
      </c>
    </row>
    <row r="37" spans="1:15" x14ac:dyDescent="0.2">
      <c r="A37" s="1">
        <v>70112</v>
      </c>
      <c r="B37" s="15" t="s">
        <v>16</v>
      </c>
      <c r="C37" s="14">
        <v>1711.5619999999999</v>
      </c>
      <c r="D37" s="14">
        <v>670.56600000000003</v>
      </c>
      <c r="E37" s="14">
        <v>485.58199999999999</v>
      </c>
      <c r="F37" s="14">
        <v>0</v>
      </c>
      <c r="G37" s="14">
        <v>827.54600000000005</v>
      </c>
      <c r="H37" s="14">
        <v>1079.4079999999999</v>
      </c>
      <c r="I37" s="14">
        <v>1115</v>
      </c>
      <c r="J37" s="14"/>
      <c r="K37" s="14"/>
      <c r="L37" s="14"/>
      <c r="M37" s="14"/>
      <c r="N37" s="14"/>
      <c r="O37" s="16">
        <f>SUM(C37:I37)</f>
        <v>5889.6639999999989</v>
      </c>
    </row>
    <row r="38" spans="1:15" x14ac:dyDescent="0.2">
      <c r="A38" s="1">
        <v>70115</v>
      </c>
      <c r="B38" s="15" t="s">
        <v>15</v>
      </c>
      <c r="C38" s="14">
        <v>3573.2200000000003</v>
      </c>
      <c r="D38" s="14">
        <v>5275.8109999999997</v>
      </c>
      <c r="E38" s="14">
        <v>5374.857</v>
      </c>
      <c r="F38" s="14">
        <v>4208.7280000000001</v>
      </c>
      <c r="G38" s="14">
        <v>6167.442</v>
      </c>
      <c r="H38" s="14">
        <v>5010.8559999999998</v>
      </c>
      <c r="I38" s="14">
        <v>9489</v>
      </c>
      <c r="J38" s="14"/>
      <c r="K38" s="14"/>
      <c r="L38" s="14"/>
      <c r="M38" s="14"/>
      <c r="N38" s="14"/>
      <c r="O38" s="16">
        <f>SUM(C38:I38)</f>
        <v>39099.913999999997</v>
      </c>
    </row>
    <row r="39" spans="1:15" x14ac:dyDescent="0.2">
      <c r="A39" s="1">
        <v>70105</v>
      </c>
      <c r="B39" s="15" t="s">
        <v>14</v>
      </c>
      <c r="C39" s="14">
        <v>4820.9940000000006</v>
      </c>
      <c r="D39" s="14">
        <v>1389.883</v>
      </c>
      <c r="E39" s="14">
        <v>3788.9430000000002</v>
      </c>
      <c r="F39" s="14">
        <v>7278.3709999999992</v>
      </c>
      <c r="G39" s="14">
        <v>9146.0499999999993</v>
      </c>
      <c r="H39" s="14">
        <v>6461.1790000000001</v>
      </c>
      <c r="I39" s="14">
        <v>6172</v>
      </c>
      <c r="J39" s="14"/>
      <c r="K39" s="14"/>
      <c r="L39" s="14"/>
      <c r="M39" s="14"/>
      <c r="N39" s="14"/>
      <c r="O39" s="16">
        <f>SUM(C39:I39)</f>
        <v>39057.42</v>
      </c>
    </row>
    <row r="40" spans="1:15" x14ac:dyDescent="0.2">
      <c r="A40" s="1">
        <v>70119</v>
      </c>
      <c r="B40" s="15" t="s">
        <v>13</v>
      </c>
      <c r="C40" s="14">
        <v>1415442.6840000001</v>
      </c>
      <c r="D40" s="14">
        <v>1168308.801999999</v>
      </c>
      <c r="E40" s="14">
        <v>1491786.4389999991</v>
      </c>
      <c r="F40" s="14">
        <v>1791386.9409999999</v>
      </c>
      <c r="G40" s="14">
        <v>1447487.3910000012</v>
      </c>
      <c r="H40" s="14">
        <v>1382965.1360000006</v>
      </c>
      <c r="I40" s="14">
        <v>1333757</v>
      </c>
      <c r="J40" s="14"/>
      <c r="K40" s="14"/>
      <c r="L40" s="14"/>
      <c r="M40" s="14"/>
      <c r="N40" s="14"/>
      <c r="O40" s="16">
        <f>SUM(C40:I40)</f>
        <v>10031134.392999999</v>
      </c>
    </row>
    <row r="41" spans="1:15" x14ac:dyDescent="0.2">
      <c r="A41" s="1">
        <v>70123</v>
      </c>
      <c r="B41" s="15" t="s">
        <v>12</v>
      </c>
      <c r="C41" s="14">
        <v>3677.4679999999998</v>
      </c>
      <c r="D41" s="14">
        <v>895.476</v>
      </c>
      <c r="E41" s="14">
        <v>0</v>
      </c>
      <c r="F41" s="14">
        <v>751.202</v>
      </c>
      <c r="G41" s="14">
        <v>1215.8119999999999</v>
      </c>
      <c r="H41" s="14">
        <v>830.27800000000002</v>
      </c>
      <c r="I41" s="14">
        <v>0</v>
      </c>
      <c r="J41" s="14"/>
      <c r="K41" s="14"/>
      <c r="L41" s="14"/>
      <c r="M41" s="14"/>
      <c r="N41" s="14"/>
      <c r="O41" s="16">
        <f>SUM(C41:I41)</f>
        <v>7370.2359999999999</v>
      </c>
    </row>
    <row r="42" spans="1:15" x14ac:dyDescent="0.2">
      <c r="A42" s="1">
        <v>70124</v>
      </c>
      <c r="B42" s="15" t="s">
        <v>11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6">
        <f>SUM(C42:H42)</f>
        <v>0</v>
      </c>
    </row>
    <row r="43" spans="1:15" x14ac:dyDescent="0.2">
      <c r="A43" s="1">
        <v>70127</v>
      </c>
      <c r="B43" s="15" t="s">
        <v>10</v>
      </c>
      <c r="C43" s="14">
        <v>262228.80599999992</v>
      </c>
      <c r="D43" s="14">
        <v>261536.49799999999</v>
      </c>
      <c r="E43" s="14">
        <v>323171.13499999989</v>
      </c>
      <c r="F43" s="14">
        <v>326461.19600000017</v>
      </c>
      <c r="G43" s="14">
        <v>357637.35900000011</v>
      </c>
      <c r="H43" s="14">
        <v>338883.21699999995</v>
      </c>
      <c r="I43" s="14">
        <v>375033</v>
      </c>
      <c r="J43" s="14"/>
      <c r="K43" s="14"/>
      <c r="L43" s="14"/>
      <c r="M43" s="14"/>
      <c r="N43" s="14"/>
      <c r="O43" s="16">
        <f>SUM(C43:I43)</f>
        <v>2244951.2110000001</v>
      </c>
    </row>
    <row r="44" spans="1:15" x14ac:dyDescent="0.2">
      <c r="B44" s="12" t="s">
        <v>9</v>
      </c>
      <c r="C44" s="11">
        <f>SUM(C31:C43)</f>
        <v>7012447.8460000027</v>
      </c>
      <c r="D44" s="11">
        <f>SUM(D31:D43)</f>
        <v>6817847.2379999971</v>
      </c>
      <c r="E44" s="11">
        <f>SUM(E31:E43)</f>
        <v>7319253.7559999963</v>
      </c>
      <c r="F44" s="11">
        <f>SUM(F31:F43)</f>
        <v>7893561.004999998</v>
      </c>
      <c r="G44" s="11">
        <f>SUM(G31:G43)</f>
        <v>8016538.5999999978</v>
      </c>
      <c r="H44" s="11">
        <f>SUM(H31:H43)</f>
        <v>7621543.7159999991</v>
      </c>
      <c r="I44" s="11">
        <f>SUM(I31:I43)</f>
        <v>7743835</v>
      </c>
      <c r="J44" s="11"/>
      <c r="K44" s="11"/>
      <c r="L44" s="11"/>
      <c r="M44" s="11"/>
      <c r="N44" s="11"/>
      <c r="O44" s="19">
        <f>SUM(C44:H44)</f>
        <v>44681192.160999991</v>
      </c>
    </row>
    <row r="45" spans="1:15" x14ac:dyDescent="0.2">
      <c r="A45" s="1">
        <v>10101</v>
      </c>
      <c r="B45" s="15" t="s">
        <v>8</v>
      </c>
      <c r="C45" s="14">
        <v>320421.48300000012</v>
      </c>
      <c r="D45" s="14">
        <v>344222.16600000003</v>
      </c>
      <c r="E45" s="14">
        <v>318971.96800000005</v>
      </c>
      <c r="F45" s="14">
        <v>352296.42100000009</v>
      </c>
      <c r="G45" s="14">
        <v>366751.31999999983</v>
      </c>
      <c r="H45" s="14">
        <v>338902.39199999999</v>
      </c>
      <c r="I45" s="14">
        <v>278418</v>
      </c>
      <c r="J45" s="14"/>
      <c r="K45" s="14"/>
      <c r="L45" s="14"/>
      <c r="M45" s="14"/>
      <c r="N45" s="14"/>
      <c r="O45" s="16">
        <f>SUM(C45:I45)</f>
        <v>2319983.75</v>
      </c>
    </row>
    <row r="46" spans="1:15" x14ac:dyDescent="0.2">
      <c r="A46" s="1">
        <v>10102</v>
      </c>
      <c r="B46" s="15" t="s">
        <v>7</v>
      </c>
      <c r="C46" s="14">
        <v>2456529.9870000021</v>
      </c>
      <c r="D46" s="14">
        <v>2750275.3949999986</v>
      </c>
      <c r="E46" s="14">
        <v>2802609.1640000031</v>
      </c>
      <c r="F46" s="14">
        <v>2895428.9599999995</v>
      </c>
      <c r="G46" s="14">
        <v>3452578.419000003</v>
      </c>
      <c r="H46" s="14">
        <v>2996320.8299999982</v>
      </c>
      <c r="I46" s="14">
        <v>2825007</v>
      </c>
      <c r="J46" s="14"/>
      <c r="K46" s="14"/>
      <c r="L46" s="14"/>
      <c r="M46" s="14"/>
      <c r="N46" s="14"/>
      <c r="O46" s="16">
        <f>SUM(C46:I46)</f>
        <v>20178749.755000003</v>
      </c>
    </row>
    <row r="47" spans="1:15" x14ac:dyDescent="0.2">
      <c r="A47" s="1">
        <v>10103</v>
      </c>
      <c r="B47" s="15" t="s">
        <v>6</v>
      </c>
      <c r="C47" s="14">
        <v>70079.234000000011</v>
      </c>
      <c r="D47" s="14">
        <v>79304.709000000017</v>
      </c>
      <c r="E47" s="14">
        <v>88366.086999999985</v>
      </c>
      <c r="F47" s="14">
        <v>93192.454000000027</v>
      </c>
      <c r="G47" s="14">
        <v>100930.004</v>
      </c>
      <c r="H47" s="14">
        <v>89898.213000000018</v>
      </c>
      <c r="I47" s="14">
        <v>100099</v>
      </c>
      <c r="J47" s="14"/>
      <c r="K47" s="14"/>
      <c r="L47" s="14"/>
      <c r="M47" s="14"/>
      <c r="N47" s="14"/>
      <c r="O47" s="13">
        <f>SUM(C47:I47)</f>
        <v>621869.70100000012</v>
      </c>
    </row>
    <row r="48" spans="1:15" x14ac:dyDescent="0.2">
      <c r="A48" s="1">
        <v>10105</v>
      </c>
      <c r="B48" s="15" t="s">
        <v>5</v>
      </c>
      <c r="C48" s="14">
        <v>1043612.3690000006</v>
      </c>
      <c r="D48" s="14">
        <v>1106018.5020000008</v>
      </c>
      <c r="E48" s="14">
        <v>1160092.1409999994</v>
      </c>
      <c r="F48" s="14">
        <v>1088476.7050000001</v>
      </c>
      <c r="G48" s="14">
        <v>1074001.8399999999</v>
      </c>
      <c r="H48" s="14">
        <v>1238783.0289999989</v>
      </c>
      <c r="I48" s="14">
        <v>1087059</v>
      </c>
      <c r="J48" s="14"/>
      <c r="K48" s="14"/>
      <c r="L48" s="14"/>
      <c r="M48" s="14"/>
      <c r="N48" s="14"/>
      <c r="O48" s="13">
        <f>SUM(C48:I48)</f>
        <v>7798043.5859999992</v>
      </c>
    </row>
    <row r="49" spans="1:15" x14ac:dyDescent="0.2">
      <c r="A49" s="1">
        <v>10106</v>
      </c>
      <c r="B49" s="15" t="s">
        <v>4</v>
      </c>
      <c r="C49" s="14">
        <v>355169.54500000027</v>
      </c>
      <c r="D49" s="14">
        <v>316322.48400000005</v>
      </c>
      <c r="E49" s="14">
        <v>333676.891</v>
      </c>
      <c r="F49" s="14">
        <v>358623.11599999998</v>
      </c>
      <c r="G49" s="14">
        <v>430008.37900000019</v>
      </c>
      <c r="H49" s="14">
        <v>373960.58000000007</v>
      </c>
      <c r="I49" s="14">
        <v>372564</v>
      </c>
      <c r="J49" s="14"/>
      <c r="K49" s="14"/>
      <c r="L49" s="14"/>
      <c r="M49" s="14"/>
      <c r="N49" s="14"/>
      <c r="O49" s="13">
        <f>SUM(C49:I49)</f>
        <v>2540324.9950000006</v>
      </c>
    </row>
    <row r="50" spans="1:15" x14ac:dyDescent="0.2">
      <c r="B50" s="12" t="s">
        <v>3</v>
      </c>
      <c r="C50" s="11">
        <f>SUM(C45:C49)</f>
        <v>4245812.6180000026</v>
      </c>
      <c r="D50" s="11">
        <f>SUM(D45:D49)</f>
        <v>4596143.2560000001</v>
      </c>
      <c r="E50" s="11">
        <f>SUM(E45:E49)</f>
        <v>4703716.251000002</v>
      </c>
      <c r="F50" s="11">
        <f>SUM(F45:F49)</f>
        <v>4788017.6559999995</v>
      </c>
      <c r="G50" s="11">
        <f>SUM(G45:G49)</f>
        <v>5424269.9620000031</v>
      </c>
      <c r="H50" s="11">
        <f>SUM(H45:H49)</f>
        <v>5037865.043999997</v>
      </c>
      <c r="I50" s="11">
        <f>SUM(I45:I49)</f>
        <v>4663147</v>
      </c>
      <c r="J50" s="11"/>
      <c r="K50" s="11"/>
      <c r="L50" s="11"/>
      <c r="M50" s="11"/>
      <c r="N50" s="11"/>
      <c r="O50" s="10">
        <f>SUM(C50:H50)</f>
        <v>28795824.787000004</v>
      </c>
    </row>
    <row r="51" spans="1:15" x14ac:dyDescent="0.2">
      <c r="B51" s="26" t="s">
        <v>2</v>
      </c>
      <c r="C51" s="25">
        <f>C50+C44+C30</f>
        <v>12864504.021000005</v>
      </c>
      <c r="D51" s="25">
        <f>D50+D44+D30</f>
        <v>12439321.329999998</v>
      </c>
      <c r="E51" s="25">
        <f>E50+E44+E30</f>
        <v>13594004.822000001</v>
      </c>
      <c r="F51" s="25">
        <f>F50+F44+F30</f>
        <v>14214031.950999999</v>
      </c>
      <c r="G51" s="25">
        <f>G50+G44+G30</f>
        <v>14948184.888</v>
      </c>
      <c r="H51" s="25">
        <f>H50+H44+H30</f>
        <v>14395960.653999997</v>
      </c>
      <c r="I51" s="25">
        <f>I50+I44+I30</f>
        <v>13785512</v>
      </c>
      <c r="J51" s="25"/>
      <c r="K51" s="25"/>
      <c r="L51" s="25"/>
      <c r="M51" s="25"/>
      <c r="N51" s="25"/>
      <c r="O51" s="36">
        <f>SUM(C51:H51)</f>
        <v>82456007.666000009</v>
      </c>
    </row>
    <row r="52" spans="1:15" x14ac:dyDescent="0.2">
      <c r="B52" s="23" t="s">
        <v>27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</row>
    <row r="53" spans="1:15" x14ac:dyDescent="0.2">
      <c r="A53" s="1">
        <v>60140</v>
      </c>
      <c r="B53" s="35" t="s">
        <v>23</v>
      </c>
      <c r="C53" s="34">
        <v>1375459.3689999995</v>
      </c>
      <c r="D53" s="34">
        <v>1395481.6240000003</v>
      </c>
      <c r="E53" s="34">
        <v>1333895.8090000008</v>
      </c>
      <c r="F53" s="34">
        <v>1453753.0959999999</v>
      </c>
      <c r="G53" s="34">
        <v>1557824.622</v>
      </c>
      <c r="H53" s="34">
        <v>2177217.9520000005</v>
      </c>
      <c r="I53" s="34">
        <v>1621972</v>
      </c>
      <c r="J53" s="34"/>
      <c r="K53" s="34"/>
      <c r="L53" s="34"/>
      <c r="M53" s="34"/>
      <c r="N53" s="34"/>
      <c r="O53" s="33">
        <f>SUM(C53:I53)</f>
        <v>10915604.471999999</v>
      </c>
    </row>
    <row r="54" spans="1:15" x14ac:dyDescent="0.2">
      <c r="A54" s="1">
        <v>70104</v>
      </c>
      <c r="B54" s="15" t="s">
        <v>22</v>
      </c>
      <c r="C54" s="14">
        <v>63773.305</v>
      </c>
      <c r="D54" s="14">
        <v>64821.641000000018</v>
      </c>
      <c r="E54" s="14">
        <v>68167.467000000004</v>
      </c>
      <c r="F54" s="14">
        <v>61533.77800000002</v>
      </c>
      <c r="G54" s="14">
        <v>66663.856000000014</v>
      </c>
      <c r="H54" s="14">
        <v>64790.062000000005</v>
      </c>
      <c r="I54" s="14">
        <v>67185</v>
      </c>
      <c r="J54" s="14"/>
      <c r="K54" s="14"/>
      <c r="L54" s="14"/>
      <c r="M54" s="14"/>
      <c r="N54" s="14"/>
      <c r="O54" s="16">
        <f>SUM(C54:I54)</f>
        <v>456935.10900000005</v>
      </c>
    </row>
    <row r="55" spans="1:15" x14ac:dyDescent="0.2">
      <c r="A55" s="1">
        <v>70108</v>
      </c>
      <c r="B55" s="15" t="s">
        <v>21</v>
      </c>
      <c r="C55" s="14">
        <v>1111931.8359999999</v>
      </c>
      <c r="D55" s="14">
        <v>1000664.0469999997</v>
      </c>
      <c r="E55" s="14">
        <v>1228946.3909999998</v>
      </c>
      <c r="F55" s="14">
        <v>1130154.75</v>
      </c>
      <c r="G55" s="14">
        <v>1266383.2809999997</v>
      </c>
      <c r="H55" s="14">
        <v>1214721.9850000003</v>
      </c>
      <c r="I55" s="14">
        <v>1588430</v>
      </c>
      <c r="J55" s="14"/>
      <c r="K55" s="14"/>
      <c r="L55" s="14"/>
      <c r="M55" s="14"/>
      <c r="N55" s="14"/>
      <c r="O55" s="16">
        <f>SUM(C55:I55)</f>
        <v>8541232.2899999991</v>
      </c>
    </row>
    <row r="56" spans="1:15" x14ac:dyDescent="0.2">
      <c r="A56" s="1">
        <v>70113</v>
      </c>
      <c r="B56" s="15" t="s">
        <v>20</v>
      </c>
      <c r="C56" s="14">
        <v>7081.3370000000004</v>
      </c>
      <c r="D56" s="14">
        <v>12177.399000000001</v>
      </c>
      <c r="E56" s="14">
        <v>14735.307000000001</v>
      </c>
      <c r="F56" s="14">
        <v>13950.561</v>
      </c>
      <c r="G56" s="14">
        <v>11586.780999999999</v>
      </c>
      <c r="H56" s="14">
        <v>11303.065999999999</v>
      </c>
      <c r="I56" s="14">
        <v>8956</v>
      </c>
      <c r="J56" s="14"/>
      <c r="K56" s="14"/>
      <c r="L56" s="14"/>
      <c r="M56" s="14"/>
      <c r="N56" s="14"/>
      <c r="O56" s="16">
        <f>SUM(C56:I56)</f>
        <v>79790.451000000001</v>
      </c>
    </row>
    <row r="57" spans="1:15" x14ac:dyDescent="0.2">
      <c r="A57" s="1">
        <v>70109</v>
      </c>
      <c r="B57" s="15" t="s">
        <v>19</v>
      </c>
      <c r="C57" s="14">
        <v>1818778.527</v>
      </c>
      <c r="D57" s="14">
        <v>1920272.6160000002</v>
      </c>
      <c r="E57" s="14">
        <v>2037844.4400000002</v>
      </c>
      <c r="F57" s="14">
        <v>1688941.4190000002</v>
      </c>
      <c r="G57" s="14">
        <v>1794252.9239999996</v>
      </c>
      <c r="H57" s="14">
        <v>1633239.5489999996</v>
      </c>
      <c r="I57" s="14">
        <v>1969060</v>
      </c>
      <c r="J57" s="14"/>
      <c r="K57" s="14"/>
      <c r="L57" s="14"/>
      <c r="M57" s="14"/>
      <c r="N57" s="14"/>
      <c r="O57" s="16">
        <f>SUM(C57:I57)</f>
        <v>12862389.474999998</v>
      </c>
    </row>
    <row r="58" spans="1:15" x14ac:dyDescent="0.2">
      <c r="A58" s="1">
        <v>70114</v>
      </c>
      <c r="B58" s="15" t="s">
        <v>18</v>
      </c>
      <c r="C58" s="14">
        <v>777427.85099999967</v>
      </c>
      <c r="D58" s="14">
        <v>898084.75799999922</v>
      </c>
      <c r="E58" s="14">
        <v>918342.39599999995</v>
      </c>
      <c r="F58" s="14">
        <v>803346.56699999981</v>
      </c>
      <c r="G58" s="14">
        <v>923858.16400000057</v>
      </c>
      <c r="H58" s="14">
        <v>921566.77099999983</v>
      </c>
      <c r="I58" s="14">
        <v>950021</v>
      </c>
      <c r="J58" s="14"/>
      <c r="K58" s="14"/>
      <c r="L58" s="14"/>
      <c r="M58" s="14"/>
      <c r="N58" s="14"/>
      <c r="O58" s="16">
        <f>SUM(C58:I58)</f>
        <v>6192647.5069999993</v>
      </c>
    </row>
    <row r="59" spans="1:15" x14ac:dyDescent="0.2">
      <c r="A59" s="1">
        <v>70111</v>
      </c>
      <c r="B59" s="15" t="s">
        <v>17</v>
      </c>
      <c r="C59" s="14">
        <v>2131290.6169999987</v>
      </c>
      <c r="D59" s="14">
        <v>2071730.7299999981</v>
      </c>
      <c r="E59" s="14">
        <v>1812904.5370000005</v>
      </c>
      <c r="F59" s="14">
        <v>1837060.1630000025</v>
      </c>
      <c r="G59" s="14">
        <v>1981201.6510000001</v>
      </c>
      <c r="H59" s="14">
        <v>2051233.4750000003</v>
      </c>
      <c r="I59" s="14">
        <v>2030422</v>
      </c>
      <c r="J59" s="14"/>
      <c r="K59" s="14"/>
      <c r="L59" s="14"/>
      <c r="M59" s="14"/>
      <c r="N59" s="14"/>
      <c r="O59" s="16">
        <f>SUM(C59:I59)</f>
        <v>13915843.173</v>
      </c>
    </row>
    <row r="60" spans="1:15" x14ac:dyDescent="0.2">
      <c r="A60" s="1">
        <v>70112</v>
      </c>
      <c r="B60" s="15" t="s">
        <v>16</v>
      </c>
      <c r="C60" s="14">
        <v>0</v>
      </c>
      <c r="D60" s="14">
        <v>1087.53</v>
      </c>
      <c r="E60" s="14">
        <v>822.279</v>
      </c>
      <c r="F60" s="14">
        <v>1243.405</v>
      </c>
      <c r="G60" s="14">
        <v>716.95799999999997</v>
      </c>
      <c r="H60" s="14">
        <v>300.65899999999999</v>
      </c>
      <c r="I60" s="14">
        <v>0</v>
      </c>
      <c r="J60" s="14"/>
      <c r="K60" s="14"/>
      <c r="L60" s="14"/>
      <c r="M60" s="14"/>
      <c r="N60" s="14"/>
      <c r="O60" s="16">
        <f>SUM(C60:I60)</f>
        <v>4170.8310000000001</v>
      </c>
    </row>
    <row r="61" spans="1:15" x14ac:dyDescent="0.2">
      <c r="A61" s="1">
        <v>70115</v>
      </c>
      <c r="B61" s="15" t="s">
        <v>15</v>
      </c>
      <c r="C61" s="14">
        <v>243.905</v>
      </c>
      <c r="D61" s="14">
        <v>2577.1779999999999</v>
      </c>
      <c r="E61" s="14">
        <v>1002.264</v>
      </c>
      <c r="F61" s="14">
        <v>1319.3330000000001</v>
      </c>
      <c r="G61" s="14">
        <v>3964.7869999999998</v>
      </c>
      <c r="H61" s="14">
        <v>4684.5469999999996</v>
      </c>
      <c r="I61" s="14">
        <v>7924</v>
      </c>
      <c r="J61" s="14"/>
      <c r="K61" s="14"/>
      <c r="L61" s="14"/>
      <c r="M61" s="14"/>
      <c r="N61" s="14"/>
      <c r="O61" s="16">
        <f>SUM(C61:I61)</f>
        <v>21716.013999999999</v>
      </c>
    </row>
    <row r="62" spans="1:15" x14ac:dyDescent="0.2">
      <c r="A62" s="1">
        <v>70105</v>
      </c>
      <c r="B62" s="15" t="s">
        <v>14</v>
      </c>
      <c r="C62" s="14">
        <v>5159.3609999999999</v>
      </c>
      <c r="D62" s="14">
        <v>7199.7730000000001</v>
      </c>
      <c r="E62" s="14">
        <v>6394.8509999999987</v>
      </c>
      <c r="F62" s="14">
        <v>3875.5630000000001</v>
      </c>
      <c r="G62" s="14">
        <v>3505.3669999999993</v>
      </c>
      <c r="H62" s="14">
        <v>6231.5129999999999</v>
      </c>
      <c r="I62" s="14">
        <v>8925</v>
      </c>
      <c r="J62" s="14"/>
      <c r="K62" s="14"/>
      <c r="L62" s="14"/>
      <c r="M62" s="14"/>
      <c r="N62" s="14"/>
      <c r="O62" s="16">
        <f>SUM(C62:I62)</f>
        <v>41291.428</v>
      </c>
    </row>
    <row r="63" spans="1:15" x14ac:dyDescent="0.2">
      <c r="A63" s="1">
        <v>70119</v>
      </c>
      <c r="B63" s="15" t="s">
        <v>13</v>
      </c>
      <c r="C63" s="14">
        <v>1443033.1809999987</v>
      </c>
      <c r="D63" s="14">
        <v>1274961.0130000003</v>
      </c>
      <c r="E63" s="14">
        <v>1313318.0279999999</v>
      </c>
      <c r="F63" s="14">
        <v>1666603.6299999992</v>
      </c>
      <c r="G63" s="14">
        <v>1661471.2329999991</v>
      </c>
      <c r="H63" s="14">
        <v>1322224.3219999985</v>
      </c>
      <c r="I63" s="14">
        <v>1457916</v>
      </c>
      <c r="J63" s="14"/>
      <c r="K63" s="14"/>
      <c r="L63" s="14"/>
      <c r="M63" s="14"/>
      <c r="N63" s="14"/>
      <c r="O63" s="16">
        <f>SUM(C63:I63)</f>
        <v>10139527.406999996</v>
      </c>
    </row>
    <row r="64" spans="1:15" x14ac:dyDescent="0.2">
      <c r="A64" s="1">
        <v>70123</v>
      </c>
      <c r="B64" s="15" t="s">
        <v>12</v>
      </c>
      <c r="C64" s="14">
        <v>18.474</v>
      </c>
      <c r="D64" s="14">
        <v>2609.3139999999999</v>
      </c>
      <c r="E64" s="14">
        <v>3695.942</v>
      </c>
      <c r="F64" s="14">
        <v>3146.3969999999999</v>
      </c>
      <c r="G64" s="14">
        <v>608.08399999999995</v>
      </c>
      <c r="H64" s="14">
        <v>355.834</v>
      </c>
      <c r="I64" s="14">
        <v>1216</v>
      </c>
      <c r="J64" s="14"/>
      <c r="K64" s="14"/>
      <c r="L64" s="14"/>
      <c r="M64" s="14"/>
      <c r="N64" s="14"/>
      <c r="O64" s="16">
        <f>SUM(C64:I64)</f>
        <v>11650.045000000002</v>
      </c>
    </row>
    <row r="65" spans="1:15" x14ac:dyDescent="0.2">
      <c r="A65" s="1">
        <v>70124</v>
      </c>
      <c r="B65" s="15" t="s">
        <v>11</v>
      </c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6">
        <f>SUM(C65:H65)</f>
        <v>0</v>
      </c>
    </row>
    <row r="66" spans="1:15" x14ac:dyDescent="0.2">
      <c r="A66" s="1">
        <v>70127</v>
      </c>
      <c r="B66" s="15" t="s">
        <v>10</v>
      </c>
      <c r="C66" s="14">
        <v>300095.6430000001</v>
      </c>
      <c r="D66" s="14">
        <v>259928.50599999996</v>
      </c>
      <c r="E66" s="14">
        <v>292504.44000000012</v>
      </c>
      <c r="F66" s="14">
        <v>256375.25399999996</v>
      </c>
      <c r="G66" s="14">
        <v>316455.96600000007</v>
      </c>
      <c r="H66" s="14">
        <v>326703.24600000004</v>
      </c>
      <c r="I66" s="14">
        <v>415049</v>
      </c>
      <c r="J66" s="14"/>
      <c r="K66" s="14"/>
      <c r="L66" s="14"/>
      <c r="M66" s="14"/>
      <c r="N66" s="14"/>
      <c r="O66" s="16">
        <f>SUM(C66:I66)</f>
        <v>2167112.0550000002</v>
      </c>
    </row>
    <row r="67" spans="1:15" x14ac:dyDescent="0.2">
      <c r="B67" s="12" t="s">
        <v>9</v>
      </c>
      <c r="C67" s="11">
        <f>SUM(C54:C66)</f>
        <v>7658834.0369999977</v>
      </c>
      <c r="D67" s="11">
        <f>SUM(D54:D66)</f>
        <v>7516114.504999999</v>
      </c>
      <c r="E67" s="11">
        <f>SUM(E54:E66)</f>
        <v>7698678.3420000011</v>
      </c>
      <c r="F67" s="11">
        <f>SUM(F54:F66)</f>
        <v>7467550.8200000012</v>
      </c>
      <c r="G67" s="11">
        <f>SUM(G54:G66)</f>
        <v>8030669.0519999973</v>
      </c>
      <c r="H67" s="11">
        <f>SUM(H54:H66)</f>
        <v>7557355.0289999992</v>
      </c>
      <c r="I67" s="11">
        <f>SUM(I54:I66)</f>
        <v>8505104</v>
      </c>
      <c r="J67" s="11"/>
      <c r="K67" s="11"/>
      <c r="L67" s="11"/>
      <c r="M67" s="11"/>
      <c r="N67" s="11"/>
      <c r="O67" s="19">
        <f>SUM(C67:H67)</f>
        <v>45929201.784999996</v>
      </c>
    </row>
    <row r="68" spans="1:15" x14ac:dyDescent="0.2">
      <c r="A68" s="1">
        <v>10101</v>
      </c>
      <c r="B68" s="15" t="s">
        <v>8</v>
      </c>
      <c r="C68" s="14">
        <v>311242.158</v>
      </c>
      <c r="D68" s="14">
        <v>346941.39400000003</v>
      </c>
      <c r="E68" s="14">
        <v>355740.41999999993</v>
      </c>
      <c r="F68" s="14">
        <v>352464.47099999984</v>
      </c>
      <c r="G68" s="14">
        <v>372024.50900000002</v>
      </c>
      <c r="H68" s="14">
        <v>344739.5990000001</v>
      </c>
      <c r="I68" s="14">
        <v>370625</v>
      </c>
      <c r="J68" s="14"/>
      <c r="K68" s="14"/>
      <c r="L68" s="14"/>
      <c r="M68" s="14"/>
      <c r="N68" s="14"/>
      <c r="O68" s="16">
        <f>SUM(C68:I68)</f>
        <v>2453777.551</v>
      </c>
    </row>
    <row r="69" spans="1:15" x14ac:dyDescent="0.2">
      <c r="A69" s="1">
        <v>10102</v>
      </c>
      <c r="B69" s="15" t="s">
        <v>7</v>
      </c>
      <c r="C69" s="14">
        <v>2682972.3960000006</v>
      </c>
      <c r="D69" s="14">
        <v>2754225.4460000005</v>
      </c>
      <c r="E69" s="14">
        <v>2702466.135999999</v>
      </c>
      <c r="F69" s="14">
        <v>2891996.6330000036</v>
      </c>
      <c r="G69" s="14">
        <v>3257333.3950000037</v>
      </c>
      <c r="H69" s="14">
        <v>3105372.055999998</v>
      </c>
      <c r="I69" s="14">
        <v>3253005</v>
      </c>
      <c r="J69" s="14"/>
      <c r="K69" s="14"/>
      <c r="L69" s="14"/>
      <c r="M69" s="14"/>
      <c r="N69" s="14"/>
      <c r="O69" s="16">
        <f>SUM(C69:I69)</f>
        <v>20647371.062000006</v>
      </c>
    </row>
    <row r="70" spans="1:15" x14ac:dyDescent="0.2">
      <c r="A70" s="1">
        <v>10103</v>
      </c>
      <c r="B70" s="15" t="s">
        <v>6</v>
      </c>
      <c r="C70" s="14">
        <v>97828.737000000008</v>
      </c>
      <c r="D70" s="14">
        <v>80831.65400000001</v>
      </c>
      <c r="E70" s="14">
        <v>77039.183000000005</v>
      </c>
      <c r="F70" s="14">
        <v>82282.823999999964</v>
      </c>
      <c r="G70" s="14">
        <v>89673.24</v>
      </c>
      <c r="H70" s="14">
        <v>98312.372999999992</v>
      </c>
      <c r="I70" s="14">
        <v>105335</v>
      </c>
      <c r="J70" s="14"/>
      <c r="K70" s="14"/>
      <c r="L70" s="14"/>
      <c r="M70" s="14"/>
      <c r="N70" s="14"/>
      <c r="O70" s="16">
        <f>SUM(C70:I70)</f>
        <v>631303.01099999994</v>
      </c>
    </row>
    <row r="71" spans="1:15" x14ac:dyDescent="0.2">
      <c r="A71" s="1">
        <v>10105</v>
      </c>
      <c r="B71" s="15" t="s">
        <v>5</v>
      </c>
      <c r="C71" s="14">
        <v>1207462.0509999995</v>
      </c>
      <c r="D71" s="14">
        <v>1094234.767999999</v>
      </c>
      <c r="E71" s="14">
        <v>1245072.591999999</v>
      </c>
      <c r="F71" s="14">
        <v>1151700.9189999998</v>
      </c>
      <c r="G71" s="14">
        <v>1074361.3089999997</v>
      </c>
      <c r="H71" s="14">
        <v>1198562.1420000005</v>
      </c>
      <c r="I71" s="14">
        <v>1209409</v>
      </c>
      <c r="J71" s="14"/>
      <c r="K71" s="14"/>
      <c r="L71" s="14"/>
      <c r="M71" s="14"/>
      <c r="N71" s="14"/>
      <c r="O71" s="16">
        <f>SUM(C71:I71)</f>
        <v>8180802.7809999976</v>
      </c>
    </row>
    <row r="72" spans="1:15" x14ac:dyDescent="0.2">
      <c r="A72" s="1">
        <v>10106</v>
      </c>
      <c r="B72" s="15" t="s">
        <v>4</v>
      </c>
      <c r="C72" s="14">
        <v>388647.28399999993</v>
      </c>
      <c r="D72" s="14">
        <v>356058.77999999991</v>
      </c>
      <c r="E72" s="14">
        <v>348179.4879999999</v>
      </c>
      <c r="F72" s="14">
        <v>345572.97700000007</v>
      </c>
      <c r="G72" s="14">
        <v>374498.38099999999</v>
      </c>
      <c r="H72" s="14">
        <v>384936.75500000012</v>
      </c>
      <c r="I72" s="14">
        <v>396069</v>
      </c>
      <c r="J72" s="14"/>
      <c r="K72" s="14"/>
      <c r="L72" s="14"/>
      <c r="M72" s="14"/>
      <c r="N72" s="14"/>
      <c r="O72" s="16">
        <f>SUM(C72:I72)</f>
        <v>2593962.665</v>
      </c>
    </row>
    <row r="73" spans="1:15" x14ac:dyDescent="0.2">
      <c r="B73" s="12" t="s">
        <v>3</v>
      </c>
      <c r="C73" s="11">
        <f>SUM(C68:C72)</f>
        <v>4688152.6260000002</v>
      </c>
      <c r="D73" s="11">
        <f>SUM(D68:D72)</f>
        <v>4632292.0419999994</v>
      </c>
      <c r="E73" s="11">
        <f>SUM(E68:E72)</f>
        <v>4728497.8189999983</v>
      </c>
      <c r="F73" s="11">
        <f>SUM(F68:F72)</f>
        <v>4824017.8240000028</v>
      </c>
      <c r="G73" s="11">
        <f>SUM(G68:G72)</f>
        <v>5167890.8340000035</v>
      </c>
      <c r="H73" s="11">
        <f>SUM(H68:H72)</f>
        <v>5131922.924999998</v>
      </c>
      <c r="I73" s="11">
        <f>SUM(I68:I72)</f>
        <v>5334443</v>
      </c>
      <c r="J73" s="11">
        <f>SUM(J68:J72)</f>
        <v>0</v>
      </c>
      <c r="K73" s="11"/>
      <c r="L73" s="11"/>
      <c r="M73" s="11"/>
      <c r="N73" s="11"/>
      <c r="O73" s="19">
        <f>SUM(C73:H73)</f>
        <v>29172774.07</v>
      </c>
    </row>
    <row r="74" spans="1:15" x14ac:dyDescent="0.2">
      <c r="B74" s="26" t="s">
        <v>2</v>
      </c>
      <c r="C74" s="25">
        <f>C73+C67+C53</f>
        <v>13722446.031999998</v>
      </c>
      <c r="D74" s="25">
        <f>D73+D67+D53</f>
        <v>13543888.170999998</v>
      </c>
      <c r="E74" s="25">
        <f>E73+E67+E53</f>
        <v>13761071.969999999</v>
      </c>
      <c r="F74" s="25">
        <f>F73+F67+F53</f>
        <v>13745321.740000006</v>
      </c>
      <c r="G74" s="25">
        <f>G73+G67+G53</f>
        <v>14756384.507999999</v>
      </c>
      <c r="H74" s="25">
        <f>H73+H67+H53</f>
        <v>14866495.905999996</v>
      </c>
      <c r="I74" s="25">
        <f>I73+I67+I53</f>
        <v>15461519</v>
      </c>
      <c r="J74" s="25">
        <f>J73+J67+J53</f>
        <v>0</v>
      </c>
      <c r="K74" s="25"/>
      <c r="L74" s="25"/>
      <c r="M74" s="25"/>
      <c r="N74" s="25"/>
      <c r="O74" s="24">
        <f>SUM(C74:H74)</f>
        <v>84395608.326999992</v>
      </c>
    </row>
    <row r="75" spans="1:15" x14ac:dyDescent="0.2">
      <c r="B75" s="23" t="s">
        <v>26</v>
      </c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</row>
    <row r="76" spans="1:15" x14ac:dyDescent="0.2">
      <c r="B76" s="15" t="s">
        <v>23</v>
      </c>
      <c r="C76" s="32">
        <v>10026.816000000001</v>
      </c>
      <c r="D76" s="32">
        <v>13813.195000000002</v>
      </c>
      <c r="E76" s="32">
        <v>13831.606</v>
      </c>
      <c r="F76" s="32">
        <v>17039.697999999997</v>
      </c>
      <c r="G76" s="32">
        <v>16749.509999999998</v>
      </c>
      <c r="H76" s="32">
        <v>12162.522999999999</v>
      </c>
      <c r="I76" s="32">
        <v>15005</v>
      </c>
      <c r="J76" s="32"/>
      <c r="K76" s="32"/>
      <c r="L76" s="32"/>
      <c r="M76" s="32"/>
      <c r="N76" s="32"/>
      <c r="O76" s="31">
        <f>SUM(C76:I76)</f>
        <v>98628.347999999998</v>
      </c>
    </row>
    <row r="77" spans="1:15" x14ac:dyDescent="0.2">
      <c r="B77" s="26" t="s">
        <v>2</v>
      </c>
      <c r="C77" s="30">
        <f>C76</f>
        <v>10026.816000000001</v>
      </c>
      <c r="D77" s="30">
        <f>D76</f>
        <v>13813.195000000002</v>
      </c>
      <c r="E77" s="30">
        <f>E76</f>
        <v>13831.606</v>
      </c>
      <c r="F77" s="30">
        <f>F76</f>
        <v>17039.697999999997</v>
      </c>
      <c r="G77" s="30">
        <f>G76</f>
        <v>16749.509999999998</v>
      </c>
      <c r="H77" s="30">
        <f>H76</f>
        <v>12162.522999999999</v>
      </c>
      <c r="I77" s="30">
        <f>I76</f>
        <v>15005</v>
      </c>
      <c r="J77" s="30"/>
      <c r="K77" s="30"/>
      <c r="L77" s="30"/>
      <c r="M77" s="30"/>
      <c r="N77" s="30"/>
      <c r="O77" s="29">
        <f>SUM(C77:H77)</f>
        <v>83623.347999999998</v>
      </c>
    </row>
    <row r="78" spans="1:15" x14ac:dyDescent="0.2">
      <c r="B78" s="23" t="s">
        <v>25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</row>
    <row r="79" spans="1:15" x14ac:dyDescent="0.2">
      <c r="A79" s="1">
        <v>60140</v>
      </c>
      <c r="B79" s="12" t="s">
        <v>23</v>
      </c>
      <c r="C79" s="22">
        <v>240508.68100000007</v>
      </c>
      <c r="D79" s="22">
        <v>204272.99600000004</v>
      </c>
      <c r="E79" s="22">
        <v>233533.13300000021</v>
      </c>
      <c r="F79" s="22">
        <v>261645.35499999981</v>
      </c>
      <c r="G79" s="22">
        <v>206334.90099999993</v>
      </c>
      <c r="H79" s="22">
        <v>320430.43499999994</v>
      </c>
      <c r="I79" s="22">
        <v>268054</v>
      </c>
      <c r="J79" s="22"/>
      <c r="K79" s="22"/>
      <c r="L79" s="22"/>
      <c r="M79" s="22"/>
      <c r="N79" s="22"/>
      <c r="O79" s="21">
        <f>SUM(C79:I79)</f>
        <v>1734779.5009999997</v>
      </c>
    </row>
    <row r="80" spans="1:15" x14ac:dyDescent="0.2">
      <c r="A80" s="1">
        <v>70104</v>
      </c>
      <c r="B80" s="15" t="s">
        <v>22</v>
      </c>
      <c r="C80" s="20">
        <v>37453.827999999972</v>
      </c>
      <c r="D80" s="20">
        <v>22365.022000000004</v>
      </c>
      <c r="E80" s="20">
        <v>21075.166000000001</v>
      </c>
      <c r="F80" s="20">
        <v>25265.453999999998</v>
      </c>
      <c r="G80" s="20">
        <v>26323.8</v>
      </c>
      <c r="H80" s="20">
        <v>26441.086000000003</v>
      </c>
      <c r="I80" s="20">
        <v>27241</v>
      </c>
      <c r="J80" s="20"/>
      <c r="K80" s="20"/>
      <c r="L80" s="20"/>
      <c r="M80" s="20"/>
      <c r="N80" s="20"/>
      <c r="O80" s="28">
        <f>SUM(C80:I80)</f>
        <v>186165.35599999997</v>
      </c>
    </row>
    <row r="81" spans="1:19" x14ac:dyDescent="0.2">
      <c r="A81" s="1">
        <v>70108</v>
      </c>
      <c r="B81" s="15" t="s">
        <v>21</v>
      </c>
      <c r="C81" s="14">
        <v>284949.02100000012</v>
      </c>
      <c r="D81" s="14">
        <v>242860.88700000002</v>
      </c>
      <c r="E81" s="14">
        <v>297852.25699999975</v>
      </c>
      <c r="F81" s="14">
        <v>281330.33600000018</v>
      </c>
      <c r="G81" s="14">
        <v>311406.62400000042</v>
      </c>
      <c r="H81" s="14">
        <v>348069.26500000001</v>
      </c>
      <c r="I81" s="14">
        <v>337478</v>
      </c>
      <c r="J81" s="14"/>
      <c r="K81" s="14"/>
      <c r="L81" s="14"/>
      <c r="M81" s="14"/>
      <c r="N81" s="14"/>
      <c r="O81" s="16">
        <f>SUM(C81:I81)</f>
        <v>2103946.3900000006</v>
      </c>
    </row>
    <row r="82" spans="1:19" x14ac:dyDescent="0.2">
      <c r="A82" s="1">
        <v>70113</v>
      </c>
      <c r="B82" s="15" t="s">
        <v>20</v>
      </c>
      <c r="C82" s="14">
        <v>0</v>
      </c>
      <c r="D82" s="14">
        <v>26.004000000000001</v>
      </c>
      <c r="E82" s="14">
        <v>699.72</v>
      </c>
      <c r="F82" s="14">
        <v>536.596</v>
      </c>
      <c r="G82" s="14">
        <v>2401.0920000000001</v>
      </c>
      <c r="H82" s="14">
        <v>1898.7599999999998</v>
      </c>
      <c r="I82" s="14">
        <v>1564</v>
      </c>
      <c r="J82" s="14"/>
      <c r="K82" s="14"/>
      <c r="L82" s="14"/>
      <c r="M82" s="14"/>
      <c r="N82" s="14"/>
      <c r="O82" s="16">
        <f>SUM(C82:I82)</f>
        <v>7126.1720000000005</v>
      </c>
    </row>
    <row r="83" spans="1:19" x14ac:dyDescent="0.2">
      <c r="A83" s="1">
        <v>70109</v>
      </c>
      <c r="B83" s="15" t="s">
        <v>19</v>
      </c>
      <c r="C83" s="14">
        <v>412371.84699999989</v>
      </c>
      <c r="D83" s="14">
        <v>405792.8239999995</v>
      </c>
      <c r="E83" s="14">
        <v>337669.54499999958</v>
      </c>
      <c r="F83" s="14">
        <v>388823.21499999997</v>
      </c>
      <c r="G83" s="14">
        <v>477233.38300000003</v>
      </c>
      <c r="H83" s="14">
        <v>387047.28500000003</v>
      </c>
      <c r="I83" s="14">
        <v>599767</v>
      </c>
      <c r="J83" s="14"/>
      <c r="K83" s="14"/>
      <c r="L83" s="14"/>
      <c r="M83" s="14"/>
      <c r="N83" s="14"/>
      <c r="O83" s="16">
        <f>SUM(C83:I83)</f>
        <v>3008705.098999999</v>
      </c>
    </row>
    <row r="84" spans="1:19" x14ac:dyDescent="0.2">
      <c r="A84" s="1">
        <v>70114</v>
      </c>
      <c r="B84" s="15" t="s">
        <v>18</v>
      </c>
      <c r="C84" s="14">
        <v>210165.43599999996</v>
      </c>
      <c r="D84" s="14">
        <v>162994.34499999988</v>
      </c>
      <c r="E84" s="14">
        <v>194255.20399999997</v>
      </c>
      <c r="F84" s="14">
        <v>200945.38899999985</v>
      </c>
      <c r="G84" s="14">
        <v>227663.93299999993</v>
      </c>
      <c r="H84" s="14">
        <v>255244.2729999999</v>
      </c>
      <c r="I84" s="14">
        <v>263116</v>
      </c>
      <c r="J84" s="14"/>
      <c r="K84" s="14"/>
      <c r="L84" s="14"/>
      <c r="M84" s="14"/>
      <c r="N84" s="14"/>
      <c r="O84" s="16">
        <f>SUM(C84:I84)</f>
        <v>1514384.5799999996</v>
      </c>
    </row>
    <row r="85" spans="1:19" x14ac:dyDescent="0.2">
      <c r="A85" s="1">
        <v>70111</v>
      </c>
      <c r="B85" s="15" t="s">
        <v>17</v>
      </c>
      <c r="C85" s="14">
        <v>503384.70500000002</v>
      </c>
      <c r="D85" s="14">
        <v>392572.49700000003</v>
      </c>
      <c r="E85" s="14">
        <v>396447.85300000047</v>
      </c>
      <c r="F85" s="14">
        <v>457523.92</v>
      </c>
      <c r="G85" s="14">
        <v>509253.087</v>
      </c>
      <c r="H85" s="14">
        <v>567934.86100000015</v>
      </c>
      <c r="I85" s="14">
        <v>605532</v>
      </c>
      <c r="J85" s="14"/>
      <c r="K85" s="14"/>
      <c r="L85" s="14"/>
      <c r="M85" s="14"/>
      <c r="N85" s="14"/>
      <c r="O85" s="16">
        <f>SUM(C85:I85)</f>
        <v>3432648.9230000004</v>
      </c>
    </row>
    <row r="86" spans="1:19" x14ac:dyDescent="0.2">
      <c r="A86" s="1">
        <v>70112</v>
      </c>
      <c r="B86" s="15" t="s">
        <v>16</v>
      </c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6">
        <f>SUM(C86:H86)</f>
        <v>0</v>
      </c>
    </row>
    <row r="87" spans="1:19" x14ac:dyDescent="0.2">
      <c r="A87" s="1">
        <v>70115</v>
      </c>
      <c r="B87" s="15" t="s">
        <v>15</v>
      </c>
      <c r="C87" s="14">
        <v>1849.2599999999998</v>
      </c>
      <c r="D87" s="14">
        <v>805.50099999999998</v>
      </c>
      <c r="E87" s="14">
        <v>55.055</v>
      </c>
      <c r="F87" s="14">
        <v>0</v>
      </c>
      <c r="G87" s="14">
        <v>273.00099999999998</v>
      </c>
      <c r="H87" s="14">
        <v>0</v>
      </c>
      <c r="I87" s="14">
        <v>149</v>
      </c>
      <c r="J87" s="14"/>
      <c r="K87" s="14"/>
      <c r="L87" s="14"/>
      <c r="M87" s="14"/>
      <c r="N87" s="14"/>
      <c r="O87" s="16">
        <f>SUM(C87:I87)</f>
        <v>3131.8169999999991</v>
      </c>
    </row>
    <row r="88" spans="1:19" x14ac:dyDescent="0.2">
      <c r="A88" s="1">
        <v>70105</v>
      </c>
      <c r="B88" s="15" t="s">
        <v>14</v>
      </c>
      <c r="C88" s="14">
        <v>734.08799999999997</v>
      </c>
      <c r="D88" s="14">
        <v>0</v>
      </c>
      <c r="E88" s="14">
        <v>298.77200000000005</v>
      </c>
      <c r="F88" s="14">
        <v>1644.8829999999998</v>
      </c>
      <c r="G88" s="14">
        <v>109.271</v>
      </c>
      <c r="H88" s="14">
        <v>1273.471</v>
      </c>
      <c r="I88" s="14">
        <v>0</v>
      </c>
      <c r="J88" s="14"/>
      <c r="K88" s="14"/>
      <c r="L88" s="14"/>
      <c r="M88" s="14"/>
      <c r="N88" s="14"/>
      <c r="O88" s="16">
        <f>SUM(C88:I88)</f>
        <v>4060.4850000000001</v>
      </c>
    </row>
    <row r="89" spans="1:19" x14ac:dyDescent="0.2">
      <c r="A89" s="1">
        <v>70119</v>
      </c>
      <c r="B89" s="15" t="s">
        <v>13</v>
      </c>
      <c r="C89" s="14">
        <v>361456.49599999958</v>
      </c>
      <c r="D89" s="14">
        <v>278119.62799999997</v>
      </c>
      <c r="E89" s="14">
        <v>406251.97099999984</v>
      </c>
      <c r="F89" s="14">
        <v>556262.09499999939</v>
      </c>
      <c r="G89" s="14">
        <v>468894.10500000062</v>
      </c>
      <c r="H89" s="14">
        <v>440449.37599999993</v>
      </c>
      <c r="I89" s="14">
        <v>478588</v>
      </c>
      <c r="J89" s="14"/>
      <c r="K89" s="14"/>
      <c r="L89" s="14"/>
      <c r="M89" s="14"/>
      <c r="N89" s="14"/>
      <c r="O89" s="16">
        <f>SUM(C89:I89)</f>
        <v>2990021.6709999996</v>
      </c>
    </row>
    <row r="90" spans="1:19" x14ac:dyDescent="0.2">
      <c r="A90" s="1">
        <v>70123</v>
      </c>
      <c r="B90" s="15" t="s">
        <v>12</v>
      </c>
      <c r="C90" s="14">
        <v>1652.0250000000001</v>
      </c>
      <c r="D90" s="14">
        <v>1554.7539999999999</v>
      </c>
      <c r="E90" s="14">
        <v>1179.47</v>
      </c>
      <c r="F90" s="14">
        <v>131.65299999999999</v>
      </c>
      <c r="G90" s="14">
        <v>266.03699999999998</v>
      </c>
      <c r="H90" s="14">
        <v>35.69</v>
      </c>
      <c r="I90" s="14">
        <v>0</v>
      </c>
      <c r="J90" s="14"/>
      <c r="K90" s="14"/>
      <c r="L90" s="14"/>
      <c r="M90" s="14"/>
      <c r="N90" s="14"/>
      <c r="O90" s="16">
        <f>SUM(C90:I90)</f>
        <v>4819.6289999999999</v>
      </c>
    </row>
    <row r="91" spans="1:19" x14ac:dyDescent="0.2">
      <c r="A91" s="1">
        <v>70124</v>
      </c>
      <c r="B91" s="15" t="s">
        <v>11</v>
      </c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6">
        <f>SUM(C91:H91)</f>
        <v>0</v>
      </c>
    </row>
    <row r="92" spans="1:19" x14ac:dyDescent="0.2">
      <c r="A92" s="1">
        <v>70127</v>
      </c>
      <c r="B92" s="15" t="s">
        <v>10</v>
      </c>
      <c r="C92" s="14">
        <v>47542.030999999995</v>
      </c>
      <c r="D92" s="14">
        <v>44741.789999999994</v>
      </c>
      <c r="E92" s="14">
        <v>41206.409</v>
      </c>
      <c r="F92" s="14">
        <v>45459.650000000016</v>
      </c>
      <c r="G92" s="14">
        <v>42446.892999999996</v>
      </c>
      <c r="H92" s="14">
        <v>59324.116999999998</v>
      </c>
      <c r="I92" s="14">
        <v>63935</v>
      </c>
      <c r="J92" s="14"/>
      <c r="K92" s="14"/>
      <c r="L92" s="14"/>
      <c r="M92" s="14"/>
      <c r="N92" s="14"/>
      <c r="O92" s="16">
        <f>SUM(C92:I92)</f>
        <v>344655.89</v>
      </c>
    </row>
    <row r="93" spans="1:19" x14ac:dyDescent="0.2">
      <c r="B93" s="12" t="s">
        <v>9</v>
      </c>
      <c r="C93" s="11">
        <f>SUM(C80:C92)</f>
        <v>1861558.7369999995</v>
      </c>
      <c r="D93" s="11">
        <f>SUM(D80:D92)</f>
        <v>1551833.2519999994</v>
      </c>
      <c r="E93" s="11">
        <f>SUM(E80:E92)</f>
        <v>1696991.4219999996</v>
      </c>
      <c r="F93" s="11">
        <f>SUM(F80:F92)</f>
        <v>1957923.1909999992</v>
      </c>
      <c r="G93" s="11">
        <f>SUM(G80:G92)</f>
        <v>2066271.226000001</v>
      </c>
      <c r="H93" s="11">
        <f>SUM(H80:H92)</f>
        <v>2087718.1840000001</v>
      </c>
      <c r="I93" s="11">
        <f>SUM(I80:I92)</f>
        <v>2377370</v>
      </c>
      <c r="J93" s="11">
        <f>SUM(J80:J92)</f>
        <v>0</v>
      </c>
      <c r="K93" s="11"/>
      <c r="L93" s="11"/>
      <c r="M93" s="11"/>
      <c r="N93" s="11"/>
      <c r="O93" s="19">
        <f>SUM(C93:H93)</f>
        <v>11222296.012</v>
      </c>
    </row>
    <row r="94" spans="1:19" x14ac:dyDescent="0.2">
      <c r="A94" s="1">
        <v>10101</v>
      </c>
      <c r="B94" s="15" t="s">
        <v>8</v>
      </c>
      <c r="C94" s="14">
        <v>85773.845999999976</v>
      </c>
      <c r="D94" s="14">
        <v>66481.722000000009</v>
      </c>
      <c r="E94" s="14">
        <v>45350.433000000019</v>
      </c>
      <c r="F94" s="14">
        <v>78740.696999999986</v>
      </c>
      <c r="G94" s="14">
        <v>74784.369000000006</v>
      </c>
      <c r="H94" s="14">
        <v>66885.531000000017</v>
      </c>
      <c r="I94" s="14">
        <v>62906</v>
      </c>
      <c r="J94" s="14"/>
      <c r="K94" s="14"/>
      <c r="L94" s="14"/>
      <c r="M94" s="14"/>
      <c r="N94" s="14"/>
      <c r="O94" s="16">
        <f>SUM(C94:I94)</f>
        <v>480922.598</v>
      </c>
      <c r="S94" s="27"/>
    </row>
    <row r="95" spans="1:19" x14ac:dyDescent="0.2">
      <c r="A95" s="1">
        <v>10102</v>
      </c>
      <c r="B95" s="15" t="s">
        <v>7</v>
      </c>
      <c r="C95" s="14">
        <v>591292.54900000035</v>
      </c>
      <c r="D95" s="14">
        <v>613147.27300000028</v>
      </c>
      <c r="E95" s="14">
        <v>466185.853</v>
      </c>
      <c r="F95" s="14">
        <v>612727.27899999975</v>
      </c>
      <c r="G95" s="14">
        <v>682636.56400000025</v>
      </c>
      <c r="H95" s="14">
        <v>598063.85399999982</v>
      </c>
      <c r="I95" s="14">
        <v>668614</v>
      </c>
      <c r="J95" s="14"/>
      <c r="K95" s="14"/>
      <c r="L95" s="14"/>
      <c r="M95" s="14"/>
      <c r="N95" s="14"/>
      <c r="O95" s="16">
        <f>SUM(C95:I95)</f>
        <v>4232667.3720000004</v>
      </c>
    </row>
    <row r="96" spans="1:19" x14ac:dyDescent="0.2">
      <c r="A96" s="1">
        <v>10103</v>
      </c>
      <c r="B96" s="15" t="s">
        <v>6</v>
      </c>
      <c r="C96" s="14">
        <v>22836.257000000009</v>
      </c>
      <c r="D96" s="14">
        <v>15395.858000000004</v>
      </c>
      <c r="E96" s="14">
        <v>11080.967000000001</v>
      </c>
      <c r="F96" s="14">
        <v>11973.886</v>
      </c>
      <c r="G96" s="14">
        <v>17441.698</v>
      </c>
      <c r="H96" s="14">
        <v>8716.2260000000006</v>
      </c>
      <c r="I96" s="14">
        <v>19400</v>
      </c>
      <c r="J96" s="14"/>
      <c r="K96" s="14"/>
      <c r="L96" s="14"/>
      <c r="M96" s="14"/>
      <c r="N96" s="14"/>
      <c r="O96" s="16">
        <f>SUM(C96:I96)</f>
        <v>106844.89200000001</v>
      </c>
    </row>
    <row r="97" spans="1:15" x14ac:dyDescent="0.2">
      <c r="A97" s="1">
        <v>10105</v>
      </c>
      <c r="B97" s="15" t="s">
        <v>5</v>
      </c>
      <c r="C97" s="14">
        <v>259493.6590000001</v>
      </c>
      <c r="D97" s="14">
        <v>216474.48899999997</v>
      </c>
      <c r="E97" s="14">
        <v>193806.88800000004</v>
      </c>
      <c r="F97" s="14">
        <v>205532.6489999998</v>
      </c>
      <c r="G97" s="14">
        <v>207373.03100000002</v>
      </c>
      <c r="H97" s="14">
        <v>216471.18399999983</v>
      </c>
      <c r="I97" s="14">
        <v>225284</v>
      </c>
      <c r="J97" s="14"/>
      <c r="K97" s="14"/>
      <c r="L97" s="14"/>
      <c r="M97" s="14"/>
      <c r="N97" s="14"/>
      <c r="O97" s="16">
        <f>SUM(C97:I97)</f>
        <v>1524435.8999999997</v>
      </c>
    </row>
    <row r="98" spans="1:15" x14ac:dyDescent="0.2">
      <c r="A98" s="1">
        <v>10106</v>
      </c>
      <c r="B98" s="15" t="s">
        <v>4</v>
      </c>
      <c r="C98" s="14">
        <v>105060.35700000005</v>
      </c>
      <c r="D98" s="14">
        <v>70845.203999999983</v>
      </c>
      <c r="E98" s="14">
        <v>79907.905000000042</v>
      </c>
      <c r="F98" s="14">
        <v>77829.15400000001</v>
      </c>
      <c r="G98" s="14">
        <v>84584.973999999944</v>
      </c>
      <c r="H98" s="14">
        <v>90862.66999999994</v>
      </c>
      <c r="I98" s="14">
        <v>87826</v>
      </c>
      <c r="J98" s="14"/>
      <c r="K98" s="14"/>
      <c r="L98" s="14"/>
      <c r="M98" s="14"/>
      <c r="N98" s="14"/>
      <c r="O98" s="16">
        <f>SUM(C98:I98)</f>
        <v>596916.26399999997</v>
      </c>
    </row>
    <row r="99" spans="1:15" x14ac:dyDescent="0.2">
      <c r="B99" s="12" t="s">
        <v>3</v>
      </c>
      <c r="C99" s="11">
        <f>SUM(C94:C98)</f>
        <v>1064456.6680000005</v>
      </c>
      <c r="D99" s="11">
        <f>SUM(D94:D98)</f>
        <v>982344.54600000032</v>
      </c>
      <c r="E99" s="11">
        <f>SUM(E94:E98)</f>
        <v>796332.04600000009</v>
      </c>
      <c r="F99" s="11">
        <f>SUM(F94:F98)</f>
        <v>986803.66499999969</v>
      </c>
      <c r="G99" s="11">
        <f>SUM(G94:G98)</f>
        <v>1066820.6360000002</v>
      </c>
      <c r="H99" s="11">
        <f>SUM(H94:H98)</f>
        <v>980999.46499999962</v>
      </c>
      <c r="I99" s="11">
        <f>SUM(I94:I98)</f>
        <v>1064030</v>
      </c>
      <c r="J99" s="11"/>
      <c r="K99" s="11"/>
      <c r="L99" s="11"/>
      <c r="M99" s="11"/>
      <c r="N99" s="11"/>
      <c r="O99" s="19">
        <f>SUM(C99:H99)</f>
        <v>5877757.0260000005</v>
      </c>
    </row>
    <row r="100" spans="1:15" x14ac:dyDescent="0.2">
      <c r="B100" s="26" t="s">
        <v>2</v>
      </c>
      <c r="C100" s="25">
        <f>C99+C93+C79</f>
        <v>3166524.0860000001</v>
      </c>
      <c r="D100" s="25">
        <f>D99+D93+D79</f>
        <v>2738450.7939999998</v>
      </c>
      <c r="E100" s="25">
        <f>E99+E93+E79</f>
        <v>2726856.6009999998</v>
      </c>
      <c r="F100" s="25">
        <f>F99+F93+F79</f>
        <v>3206372.2109999987</v>
      </c>
      <c r="G100" s="25">
        <f>G99+G93+G79</f>
        <v>3339426.7630000012</v>
      </c>
      <c r="H100" s="25">
        <f>H99+H93+H79</f>
        <v>3389148.0839999998</v>
      </c>
      <c r="I100" s="25">
        <f>I99+I93+I79</f>
        <v>3709454</v>
      </c>
      <c r="J100" s="25"/>
      <c r="K100" s="25"/>
      <c r="L100" s="25"/>
      <c r="M100" s="25"/>
      <c r="N100" s="25"/>
      <c r="O100" s="24">
        <f>SUM(C100:H100)</f>
        <v>18566778.538999997</v>
      </c>
    </row>
    <row r="101" spans="1:15" x14ac:dyDescent="0.2">
      <c r="B101" s="23" t="s">
        <v>24</v>
      </c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</row>
    <row r="102" spans="1:15" x14ac:dyDescent="0.2">
      <c r="B102" s="12" t="s">
        <v>23</v>
      </c>
      <c r="C102" s="22">
        <f>C79+C76+C53+C30+C7</f>
        <v>4015180.8480000002</v>
      </c>
      <c r="D102" s="22">
        <f>D79+D76+D53+D30+D7</f>
        <v>3350703.4360000012</v>
      </c>
      <c r="E102" s="22">
        <f>E79+E76+E53+E30+E7</f>
        <v>4064683.8440000028</v>
      </c>
      <c r="F102" s="22">
        <f>F79+F76+F53+F30+F7</f>
        <v>4079932.0680000009</v>
      </c>
      <c r="G102" s="22">
        <f>G79+G76+G53+G30+G7</f>
        <v>4087754.3229999994</v>
      </c>
      <c r="H102" s="22">
        <f>H79+H76+H53+H30+H7</f>
        <v>5200091.2630000021</v>
      </c>
      <c r="I102" s="22">
        <f>I79+I76+I53+I30+I7</f>
        <v>4018556</v>
      </c>
      <c r="J102" s="22"/>
      <c r="K102" s="22"/>
      <c r="L102" s="22"/>
      <c r="M102" s="22"/>
      <c r="N102" s="22"/>
      <c r="O102" s="21">
        <f>SUM(C102:H102)</f>
        <v>24798345.782000005</v>
      </c>
    </row>
    <row r="103" spans="1:15" x14ac:dyDescent="0.2">
      <c r="A103" s="1">
        <v>60140</v>
      </c>
      <c r="B103" s="15" t="s">
        <v>22</v>
      </c>
      <c r="C103" s="20">
        <f>C80+C54+C31+C8</f>
        <v>191515.16599999997</v>
      </c>
      <c r="D103" s="20">
        <f>D80+D54+D31+D8</f>
        <v>188025.85700000002</v>
      </c>
      <c r="E103" s="20">
        <f>E80+E54+E31+E8</f>
        <v>188595.826</v>
      </c>
      <c r="F103" s="20">
        <f>F80+F54+F31+F8</f>
        <v>182799.75</v>
      </c>
      <c r="G103" s="20">
        <f>G80+G54+G31+G8</f>
        <v>178643.13000000003</v>
      </c>
      <c r="H103" s="20">
        <f>H80+H54+H31+H8</f>
        <v>185462.40299999999</v>
      </c>
      <c r="I103" s="20">
        <f>I80+I54+I31+I8</f>
        <v>186012</v>
      </c>
      <c r="J103" s="20"/>
      <c r="K103" s="20"/>
      <c r="L103" s="20"/>
      <c r="M103" s="20"/>
      <c r="N103" s="20"/>
      <c r="O103" s="17">
        <f>SUM(C103:H103)</f>
        <v>1115042.132</v>
      </c>
    </row>
    <row r="104" spans="1:15" x14ac:dyDescent="0.2">
      <c r="A104" s="1">
        <v>70104</v>
      </c>
      <c r="B104" s="15" t="s">
        <v>21</v>
      </c>
      <c r="C104" s="14">
        <f>C81+C55+C32+C9</f>
        <v>3095888.0259999996</v>
      </c>
      <c r="D104" s="14">
        <f>D81+D55+D32+D9</f>
        <v>2970820.1989999996</v>
      </c>
      <c r="E104" s="14">
        <f>E81+E55+E32+E9</f>
        <v>3324572.6739999983</v>
      </c>
      <c r="F104" s="14">
        <f>F81+F55+F32+F9</f>
        <v>3237928.34</v>
      </c>
      <c r="G104" s="14">
        <f>G81+G55+G32+G9</f>
        <v>3563149.9609999997</v>
      </c>
      <c r="H104" s="14">
        <f>H81+H55+H32+H9</f>
        <v>3522091.8390000011</v>
      </c>
      <c r="I104" s="14">
        <f>I81+I55+I32+I9</f>
        <v>3889188</v>
      </c>
      <c r="J104" s="14"/>
      <c r="K104" s="14"/>
      <c r="L104" s="14"/>
      <c r="M104" s="14"/>
      <c r="N104" s="14"/>
      <c r="O104" s="13">
        <f>SUM(C104:H104)</f>
        <v>19714451.038999997</v>
      </c>
    </row>
    <row r="105" spans="1:15" x14ac:dyDescent="0.2">
      <c r="A105" s="1">
        <v>70108</v>
      </c>
      <c r="B105" s="15" t="s">
        <v>20</v>
      </c>
      <c r="C105" s="14">
        <f>C82+C56+C33+C10</f>
        <v>25536.042000000001</v>
      </c>
      <c r="D105" s="14">
        <f>D82+D56+D33+D10</f>
        <v>26113.819000000003</v>
      </c>
      <c r="E105" s="14">
        <f>E82+E56+E33+E10</f>
        <v>33182.294999999998</v>
      </c>
      <c r="F105" s="14">
        <f>F82+F56+F33+F10</f>
        <v>28943.222000000002</v>
      </c>
      <c r="G105" s="14">
        <f>G82+G56+G33+G10</f>
        <v>31650.448000000004</v>
      </c>
      <c r="H105" s="14">
        <f>H82+H56+H33+H10</f>
        <v>34996.165999999997</v>
      </c>
      <c r="I105" s="14">
        <f>I82+I56+I33+I10</f>
        <v>29157</v>
      </c>
      <c r="J105" s="14"/>
      <c r="K105" s="14"/>
      <c r="L105" s="14"/>
      <c r="M105" s="14"/>
      <c r="N105" s="14"/>
      <c r="O105" s="16">
        <f>SUM(C105:H105)</f>
        <v>180421.992</v>
      </c>
    </row>
    <row r="106" spans="1:15" x14ac:dyDescent="0.2">
      <c r="A106" s="1">
        <v>70113</v>
      </c>
      <c r="B106" s="15" t="s">
        <v>19</v>
      </c>
      <c r="C106" s="14">
        <f>C83+C57+C34+C11</f>
        <v>4790480.4640000006</v>
      </c>
      <c r="D106" s="14">
        <f>D83+D57+D34+D11</f>
        <v>4855311.6739999959</v>
      </c>
      <c r="E106" s="14">
        <f>E83+E57+E34+E11</f>
        <v>4830001.3489999985</v>
      </c>
      <c r="F106" s="14">
        <f>F83+F57+F34+F11</f>
        <v>4633032.1779999966</v>
      </c>
      <c r="G106" s="14">
        <f>G83+G57+G34+G11</f>
        <v>4917253.3429999975</v>
      </c>
      <c r="H106" s="14">
        <f>H83+H57+H34+H11</f>
        <v>4363294.0209999979</v>
      </c>
      <c r="I106" s="14">
        <f>I83+I57+I34+I11</f>
        <v>5197515</v>
      </c>
      <c r="J106" s="14"/>
      <c r="K106" s="14"/>
      <c r="L106" s="14"/>
      <c r="M106" s="14"/>
      <c r="N106" s="14"/>
      <c r="O106" s="16">
        <f>SUM(C106:H106)</f>
        <v>28389373.028999988</v>
      </c>
    </row>
    <row r="107" spans="1:15" x14ac:dyDescent="0.2">
      <c r="A107" s="1">
        <v>70109</v>
      </c>
      <c r="B107" s="15" t="s">
        <v>18</v>
      </c>
      <c r="C107" s="14">
        <f>C84+C58+C35+C12</f>
        <v>2051924.0530000001</v>
      </c>
      <c r="D107" s="14">
        <f>D84+D58+D35+D12</f>
        <v>2383578.7129999995</v>
      </c>
      <c r="E107" s="14">
        <f>E84+E58+E35+E12</f>
        <v>2539732.3800000004</v>
      </c>
      <c r="F107" s="14">
        <f>F84+F58+F35+F12</f>
        <v>2350079.3110000007</v>
      </c>
      <c r="G107" s="14">
        <f>G84+G58+G35+G12</f>
        <v>2559098.7140000011</v>
      </c>
      <c r="H107" s="14">
        <f>H84+H58+H35+H12</f>
        <v>2559078.3009999995</v>
      </c>
      <c r="I107" s="14">
        <f>I84+I58+I35+I12</f>
        <v>2505825</v>
      </c>
      <c r="J107" s="14"/>
      <c r="K107" s="14"/>
      <c r="L107" s="14"/>
      <c r="M107" s="14"/>
      <c r="N107" s="14"/>
      <c r="O107" s="16">
        <f>SUM(C107:H107)</f>
        <v>14443491.472000001</v>
      </c>
    </row>
    <row r="108" spans="1:15" x14ac:dyDescent="0.2">
      <c r="A108" s="1">
        <v>70114</v>
      </c>
      <c r="B108" s="15" t="s">
        <v>17</v>
      </c>
      <c r="C108" s="14">
        <f>C85+C59+C36+C13</f>
        <v>5377038.0069999984</v>
      </c>
      <c r="D108" s="14">
        <f>D85+D59+D36+D13</f>
        <v>5018911.142</v>
      </c>
      <c r="E108" s="14">
        <f>E85+E59+E36+E13</f>
        <v>4943929.6849999996</v>
      </c>
      <c r="F108" s="14">
        <f>F85+F59+F36+F13</f>
        <v>5139907.0080000032</v>
      </c>
      <c r="G108" s="14">
        <f>G85+G59+G36+G13</f>
        <v>5500680.233</v>
      </c>
      <c r="H108" s="14">
        <f>H85+H59+H36+H13</f>
        <v>5617194.6099999994</v>
      </c>
      <c r="I108" s="14">
        <f>I85+I59+I36+I13</f>
        <v>5658085</v>
      </c>
      <c r="J108" s="14"/>
      <c r="K108" s="14"/>
      <c r="L108" s="14"/>
      <c r="M108" s="14"/>
      <c r="N108" s="14"/>
      <c r="O108" s="16">
        <f>SUM(C108:H108)</f>
        <v>31597660.684999999</v>
      </c>
    </row>
    <row r="109" spans="1:15" x14ac:dyDescent="0.2">
      <c r="A109" s="1">
        <v>70111</v>
      </c>
      <c r="B109" s="15" t="s">
        <v>16</v>
      </c>
      <c r="C109" s="14">
        <f>C86+C60+C37+C14</f>
        <v>1711.5619999999999</v>
      </c>
      <c r="D109" s="14">
        <f>D86+D60+D37+D14</f>
        <v>1758.096</v>
      </c>
      <c r="E109" s="14">
        <f>E86+E60+E37+E14</f>
        <v>1629.6859999999999</v>
      </c>
      <c r="F109" s="14">
        <f>F86+F60+F37+F14</f>
        <v>2316.1579999999999</v>
      </c>
      <c r="G109" s="14">
        <f>G86+G60+G37+G14</f>
        <v>1831.6799999999998</v>
      </c>
      <c r="H109" s="14">
        <f>H86+H60+H37+H14</f>
        <v>1380.067</v>
      </c>
      <c r="I109" s="14">
        <f>I86+I60+I37+I14</f>
        <v>1115</v>
      </c>
      <c r="J109" s="14"/>
      <c r="K109" s="14"/>
      <c r="L109" s="14"/>
      <c r="M109" s="14"/>
      <c r="N109" s="14"/>
      <c r="O109" s="16">
        <f>SUM(C109:H109)</f>
        <v>10627.249</v>
      </c>
    </row>
    <row r="110" spans="1:15" x14ac:dyDescent="0.2">
      <c r="A110" s="1">
        <v>70112</v>
      </c>
      <c r="B110" s="15" t="s">
        <v>15</v>
      </c>
      <c r="C110" s="14">
        <f>C87+C61+C38+C15</f>
        <v>6233.6779999999999</v>
      </c>
      <c r="D110" s="14">
        <f>D87+D61+D38+D15</f>
        <v>11651.238000000001</v>
      </c>
      <c r="E110" s="14">
        <f>E87+E61+E38+E15</f>
        <v>8507.9149999999991</v>
      </c>
      <c r="F110" s="14">
        <f>F87+F61+F38+F15</f>
        <v>8073.2489999999998</v>
      </c>
      <c r="G110" s="14">
        <f>G87+G61+G38+G15</f>
        <v>11747.145</v>
      </c>
      <c r="H110" s="14">
        <f>H87+H61+H38+H15</f>
        <v>10377.969999999998</v>
      </c>
      <c r="I110" s="14">
        <f>I87+I61+I38+I15</f>
        <v>17815</v>
      </c>
      <c r="J110" s="14"/>
      <c r="K110" s="14"/>
      <c r="L110" s="14"/>
      <c r="M110" s="14"/>
      <c r="N110" s="14"/>
      <c r="O110" s="16">
        <f>SUM(C110:H110)</f>
        <v>56591.195000000007</v>
      </c>
    </row>
    <row r="111" spans="1:15" x14ac:dyDescent="0.2">
      <c r="A111" s="1">
        <v>70115</v>
      </c>
      <c r="B111" s="15" t="s">
        <v>14</v>
      </c>
      <c r="C111" s="14">
        <f>C88+C62+C39+C16</f>
        <v>12789.771999999999</v>
      </c>
      <c r="D111" s="14">
        <f>D88+D62+D39+D16</f>
        <v>14760.006000000001</v>
      </c>
      <c r="E111" s="14">
        <f>E88+E62+E39+E16</f>
        <v>14407.412999999999</v>
      </c>
      <c r="F111" s="14">
        <f>F88+F62+F39+F16</f>
        <v>14147.561</v>
      </c>
      <c r="G111" s="14">
        <f>G88+G62+G39+G16</f>
        <v>15354.628999999997</v>
      </c>
      <c r="H111" s="14">
        <f>H88+H62+H39+H16</f>
        <v>18089.89</v>
      </c>
      <c r="I111" s="14">
        <f>I88+I62+I39+I16</f>
        <v>19483</v>
      </c>
      <c r="J111" s="14"/>
      <c r="K111" s="14"/>
      <c r="L111" s="14"/>
      <c r="M111" s="14"/>
      <c r="N111" s="14"/>
      <c r="O111" s="16">
        <f>SUM(C111:H111)</f>
        <v>89549.270999999993</v>
      </c>
    </row>
    <row r="112" spans="1:15" x14ac:dyDescent="0.2">
      <c r="A112" s="1">
        <v>70105</v>
      </c>
      <c r="B112" s="15" t="s">
        <v>13</v>
      </c>
      <c r="C112" s="14">
        <f>C89+C63+C40+C17</f>
        <v>3926182.4819999989</v>
      </c>
      <c r="D112" s="14">
        <f>D89+D63+D40+D17</f>
        <v>3291183.9179999996</v>
      </c>
      <c r="E112" s="14">
        <f>E89+E63+E40+E17</f>
        <v>3993789.8050000002</v>
      </c>
      <c r="F112" s="14">
        <f>F89+F63+F40+F17</f>
        <v>4912459.0729999989</v>
      </c>
      <c r="G112" s="14">
        <f>G89+G63+G40+G17</f>
        <v>4309404.5530000003</v>
      </c>
      <c r="H112" s="14">
        <f>H89+H63+H40+H17</f>
        <v>3827921.1559999995</v>
      </c>
      <c r="I112" s="14">
        <f>I89+I63+I40+I17</f>
        <v>3960070</v>
      </c>
      <c r="J112" s="14"/>
      <c r="K112" s="14"/>
      <c r="L112" s="14"/>
      <c r="M112" s="14"/>
      <c r="N112" s="14"/>
      <c r="O112" s="16">
        <f>SUM(C112:H112)</f>
        <v>24260940.986999996</v>
      </c>
    </row>
    <row r="113" spans="1:15" x14ac:dyDescent="0.2">
      <c r="A113" s="1">
        <v>70119</v>
      </c>
      <c r="B113" s="15" t="s">
        <v>12</v>
      </c>
      <c r="C113" s="14">
        <f>C90+C64+C41+C18</f>
        <v>5347.9669999999996</v>
      </c>
      <c r="D113" s="14">
        <f>D90+D64+D41+D18</f>
        <v>5059.543999999999</v>
      </c>
      <c r="E113" s="14">
        <f>E90+E64+E41+E18</f>
        <v>5848.06</v>
      </c>
      <c r="F113" s="14">
        <f>F90+F64+F41+F18</f>
        <v>4377.8749999999991</v>
      </c>
      <c r="G113" s="14">
        <f>G90+G64+G41+G18</f>
        <v>2089.933</v>
      </c>
      <c r="H113" s="14">
        <f>H90+H64+H41+H18</f>
        <v>1221.8020000000001</v>
      </c>
      <c r="I113" s="14">
        <f>I90+I64+I41+I18</f>
        <v>1216</v>
      </c>
      <c r="J113" s="14"/>
      <c r="K113" s="14"/>
      <c r="L113" s="14"/>
      <c r="M113" s="14"/>
      <c r="N113" s="14"/>
      <c r="O113" s="16">
        <f>SUM(C113:H113)</f>
        <v>23945.181</v>
      </c>
    </row>
    <row r="114" spans="1:15" x14ac:dyDescent="0.2">
      <c r="A114" s="1">
        <v>70123</v>
      </c>
      <c r="B114" s="15" t="s">
        <v>11</v>
      </c>
      <c r="C114" s="14">
        <f>C91+C65+C42+C19</f>
        <v>0</v>
      </c>
      <c r="D114" s="14">
        <f>D91+D65+D42+D19</f>
        <v>0</v>
      </c>
      <c r="E114" s="14">
        <f>E91+E65+E42+E19</f>
        <v>0</v>
      </c>
      <c r="F114" s="14">
        <f>F91+F65+F42+F19</f>
        <v>0</v>
      </c>
      <c r="G114" s="14">
        <f>G91+G65+G42+G19</f>
        <v>0</v>
      </c>
      <c r="H114" s="14">
        <f>H91+H65+H42+H19</f>
        <v>0</v>
      </c>
      <c r="I114" s="14">
        <f>I91+I65+I42+I19</f>
        <v>0</v>
      </c>
      <c r="J114" s="14"/>
      <c r="K114" s="14"/>
      <c r="L114" s="14"/>
      <c r="M114" s="14"/>
      <c r="N114" s="14"/>
      <c r="O114" s="16">
        <f>SUM(C114:H114)</f>
        <v>0</v>
      </c>
    </row>
    <row r="115" spans="1:15" x14ac:dyDescent="0.2">
      <c r="A115" s="1">
        <v>70124</v>
      </c>
      <c r="B115" s="15" t="s">
        <v>10</v>
      </c>
      <c r="C115" s="14">
        <f>C92+C66+C43+C20</f>
        <v>759054.67500000005</v>
      </c>
      <c r="D115" s="14">
        <f>D92+D66+D43+D20</f>
        <v>716524.55799999996</v>
      </c>
      <c r="E115" s="14">
        <f>E92+E66+E43+E20</f>
        <v>837023.72399999993</v>
      </c>
      <c r="F115" s="14">
        <f>F92+F66+F43+F20</f>
        <v>805569.96700000018</v>
      </c>
      <c r="G115" s="14">
        <f>G92+G66+G43+G20</f>
        <v>896160.49400000018</v>
      </c>
      <c r="H115" s="14">
        <f>H92+H66+H43+H20</f>
        <v>877047.01</v>
      </c>
      <c r="I115" s="14">
        <f>I92+I66+I43+I20</f>
        <v>1009522</v>
      </c>
      <c r="J115" s="14"/>
      <c r="K115" s="14"/>
      <c r="L115" s="14"/>
      <c r="M115" s="14"/>
      <c r="N115" s="14"/>
      <c r="O115" s="16">
        <f>SUM(C115:H115)</f>
        <v>4891380.4280000003</v>
      </c>
    </row>
    <row r="116" spans="1:15" x14ac:dyDescent="0.2">
      <c r="A116" s="1">
        <v>70127</v>
      </c>
      <c r="B116" s="12" t="s">
        <v>9</v>
      </c>
      <c r="C116" s="11">
        <f>SUM(C103:C115)</f>
        <v>20243701.893999998</v>
      </c>
      <c r="D116" s="11">
        <f>SUM(D103:D115)</f>
        <v>19483698.763999991</v>
      </c>
      <c r="E116" s="11">
        <f>SUM(E103:E115)</f>
        <v>20721220.811999995</v>
      </c>
      <c r="F116" s="11">
        <f>SUM(F103:F115)</f>
        <v>21319633.692000002</v>
      </c>
      <c r="G116" s="11">
        <f>SUM(G103:G115)</f>
        <v>21987064.262999997</v>
      </c>
      <c r="H116" s="11">
        <f>SUM(H103:H115)</f>
        <v>21018155.235000003</v>
      </c>
      <c r="I116" s="11">
        <f>SUM(I103:I115)</f>
        <v>22475003</v>
      </c>
      <c r="J116" s="11"/>
      <c r="K116" s="11"/>
      <c r="L116" s="11"/>
      <c r="M116" s="11"/>
      <c r="N116" s="11"/>
      <c r="O116" s="19">
        <f>SUM(C116:H116)</f>
        <v>124773474.65999998</v>
      </c>
    </row>
    <row r="117" spans="1:15" x14ac:dyDescent="0.2">
      <c r="A117" s="1">
        <v>10101</v>
      </c>
      <c r="B117" s="15" t="s">
        <v>8</v>
      </c>
      <c r="C117" s="14">
        <f>C94+C68+C45+C22</f>
        <v>898295.902</v>
      </c>
      <c r="D117" s="14">
        <f>D94+D68+D45+D22</f>
        <v>938391.473</v>
      </c>
      <c r="E117" s="14">
        <f>E94+E68+E45+E22</f>
        <v>894450.65300000005</v>
      </c>
      <c r="F117" s="14">
        <f>F94+F68+F45+F22</f>
        <v>983460.47599999991</v>
      </c>
      <c r="G117" s="14">
        <f>G94+G68+G45+G22</f>
        <v>997125.9879999999</v>
      </c>
      <c r="H117" s="14">
        <f>H94+H68+H45+H22</f>
        <v>892917.723</v>
      </c>
      <c r="I117" s="14">
        <f>I94+I68+I45+I22</f>
        <v>848357</v>
      </c>
      <c r="J117" s="18"/>
      <c r="K117" s="18"/>
      <c r="L117" s="14"/>
      <c r="M117" s="14"/>
      <c r="N117" s="14"/>
      <c r="O117" s="17">
        <f>SUM(C117:H117)</f>
        <v>5604642.2149999999</v>
      </c>
    </row>
    <row r="118" spans="1:15" x14ac:dyDescent="0.2">
      <c r="A118" s="1">
        <v>10101</v>
      </c>
      <c r="B118" s="15" t="s">
        <v>7</v>
      </c>
      <c r="C118" s="14">
        <f>C95+C69+C46+C23</f>
        <v>7124768.2000000048</v>
      </c>
      <c r="D118" s="14">
        <f>D95+D69+D46+D23</f>
        <v>7649036.4779999992</v>
      </c>
      <c r="E118" s="14">
        <f>E95+E69+E46+E23</f>
        <v>7561909.6610000031</v>
      </c>
      <c r="F118" s="14">
        <f>F95+F69+F46+F23</f>
        <v>8032980.9470000025</v>
      </c>
      <c r="G118" s="14">
        <f>G95+G69+G46+G23</f>
        <v>9155218.2920000069</v>
      </c>
      <c r="H118" s="14">
        <f>H95+H69+H46+H23</f>
        <v>8172823.8939999966</v>
      </c>
      <c r="I118" s="14">
        <f>I95+I69+I46+I23</f>
        <v>8265341</v>
      </c>
      <c r="J118" s="14"/>
      <c r="K118" s="14"/>
      <c r="L118" s="14"/>
      <c r="M118" s="14"/>
      <c r="N118" s="14"/>
      <c r="O118" s="16">
        <f>SUM(C118:H118)</f>
        <v>47696737.472000003</v>
      </c>
    </row>
    <row r="119" spans="1:15" x14ac:dyDescent="0.2">
      <c r="A119" s="1">
        <v>10102</v>
      </c>
      <c r="B119" s="15" t="s">
        <v>6</v>
      </c>
      <c r="C119" s="14">
        <f>C96+C70+C47+C24</f>
        <v>229464.66500000004</v>
      </c>
      <c r="D119" s="14">
        <f>D96+D70+D47+D24</f>
        <v>225257.29200000002</v>
      </c>
      <c r="E119" s="14">
        <f>E96+E70+E47+E24</f>
        <v>228496.25099999999</v>
      </c>
      <c r="F119" s="14">
        <f>F96+F70+F47+F24</f>
        <v>242015.47099999999</v>
      </c>
      <c r="G119" s="14">
        <f>G96+G70+G47+G24</f>
        <v>254887.56199999998</v>
      </c>
      <c r="H119" s="14">
        <f>H96+H70+H47+H24</f>
        <v>244469.13200000001</v>
      </c>
      <c r="I119" s="14">
        <f>I96+I70+I47+I24</f>
        <v>272748</v>
      </c>
      <c r="J119" s="14"/>
      <c r="K119" s="14"/>
      <c r="L119" s="14"/>
      <c r="M119" s="14"/>
      <c r="N119" s="14"/>
      <c r="O119" s="13">
        <f>SUM(C119:H119)</f>
        <v>1424590.3730000001</v>
      </c>
    </row>
    <row r="120" spans="1:15" x14ac:dyDescent="0.2">
      <c r="A120" s="1">
        <v>10103</v>
      </c>
      <c r="B120" s="15" t="s">
        <v>5</v>
      </c>
      <c r="C120" s="14">
        <f>C97+C71+C48+C25</f>
        <v>3055264.929</v>
      </c>
      <c r="D120" s="14">
        <f>D97+D71+D48+D25</f>
        <v>2965683.8549999995</v>
      </c>
      <c r="E120" s="14">
        <f>E97+E71+E48+E25</f>
        <v>3254327.845999998</v>
      </c>
      <c r="F120" s="14">
        <f>F97+F71+F48+F25</f>
        <v>3064028.8429999994</v>
      </c>
      <c r="G120" s="14">
        <f>G97+G71+G48+G25</f>
        <v>2930541.0059999996</v>
      </c>
      <c r="H120" s="14">
        <f>H97+H71+H48+H25</f>
        <v>3271644.0819999995</v>
      </c>
      <c r="I120" s="14">
        <f>I97+I71+I48+I25</f>
        <v>3064569</v>
      </c>
      <c r="J120" s="14"/>
      <c r="K120" s="14"/>
      <c r="L120" s="14"/>
      <c r="M120" s="14"/>
      <c r="N120" s="14"/>
      <c r="O120" s="13">
        <f>SUM(C120:H120)</f>
        <v>18541490.560999997</v>
      </c>
    </row>
    <row r="121" spans="1:15" x14ac:dyDescent="0.2">
      <c r="A121" s="1">
        <v>10105</v>
      </c>
      <c r="B121" s="15" t="s">
        <v>4</v>
      </c>
      <c r="C121" s="14">
        <f>C98+C72+C49+C26</f>
        <v>1048602.3230000001</v>
      </c>
      <c r="D121" s="14">
        <f>D98+D72+D49+D26</f>
        <v>920822.81400000001</v>
      </c>
      <c r="E121" s="14">
        <f>E98+E72+E49+E26</f>
        <v>962748.53399999999</v>
      </c>
      <c r="F121" s="14">
        <f>F98+F72+F49+F26</f>
        <v>951347.54799999995</v>
      </c>
      <c r="G121" s="14">
        <f>G98+G72+G49+G26</f>
        <v>1092441.4620000003</v>
      </c>
      <c r="H121" s="14">
        <f>H98+H72+H49+H26</f>
        <v>1046703.8370000002</v>
      </c>
      <c r="I121" s="14">
        <f>I98+I72+I49+I26</f>
        <v>1035751</v>
      </c>
      <c r="J121" s="14"/>
      <c r="K121" s="14"/>
      <c r="L121" s="14"/>
      <c r="M121" s="14"/>
      <c r="N121" s="14"/>
      <c r="O121" s="13">
        <f>SUM(C121:H121)</f>
        <v>6022666.5180000002</v>
      </c>
    </row>
    <row r="122" spans="1:15" x14ac:dyDescent="0.2">
      <c r="A122" s="1">
        <v>10106</v>
      </c>
      <c r="B122" s="12" t="s">
        <v>3</v>
      </c>
      <c r="C122" s="11">
        <f>SUM(C117:C121)</f>
        <v>12356396.019000005</v>
      </c>
      <c r="D122" s="11">
        <f>SUM(D117:D121)</f>
        <v>12699191.911999997</v>
      </c>
      <c r="E122" s="11">
        <f>SUM(E117:E121)</f>
        <v>12901932.945000002</v>
      </c>
      <c r="F122" s="11">
        <f>SUM(F117:F121)</f>
        <v>13273833.285000004</v>
      </c>
      <c r="G122" s="11">
        <f>SUM(G117:G121)</f>
        <v>14430214.310000006</v>
      </c>
      <c r="H122" s="11">
        <f>SUM(H117:H121)</f>
        <v>13628558.667999996</v>
      </c>
      <c r="I122" s="11">
        <f>SUM(I117:I121)</f>
        <v>13486766</v>
      </c>
      <c r="J122" s="11"/>
      <c r="K122" s="11"/>
      <c r="L122" s="11"/>
      <c r="M122" s="11"/>
      <c r="N122" s="11"/>
      <c r="O122" s="10">
        <f>SUM(C122:H122)</f>
        <v>79290127.139000013</v>
      </c>
    </row>
    <row r="123" spans="1:15" ht="13.5" thickBot="1" x14ac:dyDescent="0.25">
      <c r="B123" s="9" t="s">
        <v>2</v>
      </c>
      <c r="C123" s="8">
        <f>C122+C116+C102</f>
        <v>36615278.761</v>
      </c>
      <c r="D123" s="8">
        <f>D122+D116+D102</f>
        <v>35533594.111999989</v>
      </c>
      <c r="E123" s="8">
        <f>E122+E116+E102</f>
        <v>37687837.601000004</v>
      </c>
      <c r="F123" s="8">
        <f>F122+F116+F102</f>
        <v>38673399.045000009</v>
      </c>
      <c r="G123" s="8">
        <f>G122+G116+G102</f>
        <v>40505032.895999998</v>
      </c>
      <c r="H123" s="8">
        <f>H122+H116+H102</f>
        <v>39846805.166000001</v>
      </c>
      <c r="I123" s="8">
        <f>I122+I116+I102</f>
        <v>39980325</v>
      </c>
      <c r="J123" s="8"/>
      <c r="K123" s="8"/>
      <c r="L123" s="8"/>
      <c r="M123" s="8"/>
      <c r="N123" s="8"/>
      <c r="O123" s="7">
        <f>SUM(C123:H123)</f>
        <v>228861947.58100003</v>
      </c>
    </row>
    <row r="124" spans="1:15" ht="13.5" thickTop="1" x14ac:dyDescent="0.2"/>
    <row r="125" spans="1:15" x14ac:dyDescent="0.2">
      <c r="B125" s="5" t="s">
        <v>1</v>
      </c>
      <c r="C125" s="6"/>
    </row>
    <row r="126" spans="1:15" x14ac:dyDescent="0.2">
      <c r="B126" s="5" t="s">
        <v>0</v>
      </c>
    </row>
  </sheetData>
  <mergeCells count="9">
    <mergeCell ref="B75:O75"/>
    <mergeCell ref="B78:O78"/>
    <mergeCell ref="B101:O101"/>
    <mergeCell ref="B2:O2"/>
    <mergeCell ref="B3:O3"/>
    <mergeCell ref="B4:O4"/>
    <mergeCell ref="B6:O6"/>
    <mergeCell ref="B29:O29"/>
    <mergeCell ref="B52:O52"/>
  </mergeCells>
  <pageMargins left="0.70866141732283472" right="0.70866141732283472" top="0.74803149606299213" bottom="0.74803149606299213" header="0.31496062992125984" footer="0.31496062992125984"/>
  <pageSetup paperSize="14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GASTO-MAT</vt:lpstr>
      <vt:lpstr>'GASTO-MAT'!Área_de_impresión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N MunozM</dc:creator>
  <cp:lastModifiedBy>Claudia N MunozM</cp:lastModifiedBy>
  <dcterms:created xsi:type="dcterms:W3CDTF">2016-09-14T21:27:56Z</dcterms:created>
  <dcterms:modified xsi:type="dcterms:W3CDTF">2016-09-14T21:28:01Z</dcterms:modified>
</cp:coreProperties>
</file>